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lacnyo\Documents\Ondrej Kolacny\Fotbalový stadion\rekonstrukce trávníku\výběrové řízení\výzva k podání nabídky\"/>
    </mc:Choice>
  </mc:AlternateContent>
  <bookViews>
    <workbookView xWindow="0" yWindow="0" windowWidth="25200" windowHeight="11850" tabRatio="853" activeTab="2"/>
  </bookViews>
  <sheets>
    <sheet name="Krycí list" sheetId="6" r:id="rId1"/>
    <sheet name="oprava trávníku" sheetId="3" r:id="rId2"/>
    <sheet name="oprava závlahy" sheetId="7" r:id="rId3"/>
  </sheets>
  <definedNames>
    <definedName name="cisloobjektu">#REF!</definedName>
    <definedName name="cislostavby">#REF!</definedName>
    <definedName name="Datum">#REF!</definedName>
    <definedName name="Dil">#REF!</definedName>
    <definedName name="Dodavka">#REF!</definedName>
    <definedName name="Dodavka0">'oprava trávníku'!#REF!</definedName>
    <definedName name="HSV">#REF!</definedName>
    <definedName name="HSV0">'oprava trávníku'!#REF!</definedName>
    <definedName name="HZS">#REF!</definedName>
    <definedName name="HZS0">'oprava trávníku'!#REF!</definedName>
    <definedName name="JKSO">#REF!</definedName>
    <definedName name="MJ">#REF!</definedName>
    <definedName name="Mont">#REF!</definedName>
    <definedName name="Montaz0">'oprava trávníku'!#REF!</definedName>
    <definedName name="NazevDilu">#REF!</definedName>
    <definedName name="nazevobjektu">#REF!</definedName>
    <definedName name="nazevstavby">#REF!</definedName>
    <definedName name="_xlnm.Print_Titles" localSheetId="1">'oprava trávníku'!$1:$5</definedName>
    <definedName name="Objednatel">#REF!</definedName>
    <definedName name="_xlnm.Print_Area" localSheetId="0">'Krycí list'!$A$1:$F$8</definedName>
    <definedName name="_xlnm.Print_Area" localSheetId="1">'oprava trávníku'!$A$1:$F$42</definedName>
    <definedName name="PocetMJ">#REF!</definedName>
    <definedName name="Poznamka">#REF!</definedName>
    <definedName name="Projektant">#REF!</definedName>
    <definedName name="PSV">#REF!</definedName>
    <definedName name="PSV0">'oprava trávníku'!#REF!</definedName>
    <definedName name="SazbaDPH1">#REF!</definedName>
    <definedName name="SazbaDPH2">#REF!</definedName>
    <definedName name="SloupecCC">'oprava trávníku'!#REF!</definedName>
    <definedName name="SloupecCisloPol">'oprava trávníku'!#REF!</definedName>
    <definedName name="SloupecJC">'oprava trávníku'!#REF!</definedName>
    <definedName name="SloupecMJ">'oprava trávníku'!#REF!</definedName>
    <definedName name="SloupecMnozstvi">'oprava trávníku'!#REF!</definedName>
    <definedName name="SloupecNazPol">'oprava trávníku'!#REF!</definedName>
    <definedName name="SloupecPC">'oprava trávníku'!#REF!</definedName>
    <definedName name="solver_lin" localSheetId="1" hidden="1">0</definedName>
    <definedName name="solver_num" localSheetId="1" hidden="1">0</definedName>
    <definedName name="solver_opt" localSheetId="1" hidden="1">'oprava trávníku'!#REF!</definedName>
    <definedName name="solver_typ" localSheetId="1" hidden="1">1</definedName>
    <definedName name="solver_val" localSheetId="1" hidden="1">0</definedName>
    <definedName name="Typ">'oprava trávníku'!#REF!</definedName>
    <definedName name="VRN">#REF!</definedName>
    <definedName name="VRNKc">#REF!</definedName>
    <definedName name="VRNnazev">#REF!</definedName>
    <definedName name="VRNproc">#REF!</definedName>
    <definedName name="VRNzakl">#REF!</definedName>
    <definedName name="Zakazka">#REF!</definedName>
    <definedName name="Zaklad22">#REF!</definedName>
    <definedName name="Zaklad5">#REF!</definedName>
    <definedName name="Zhotovitel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7" l="1"/>
  <c r="F60" i="7"/>
  <c r="F59" i="7"/>
  <c r="F58" i="7"/>
  <c r="F57" i="7"/>
  <c r="F56" i="7"/>
  <c r="F55" i="7"/>
  <c r="F54" i="7"/>
  <c r="F53" i="7"/>
  <c r="F52" i="7"/>
  <c r="F51" i="7"/>
  <c r="F50" i="7"/>
  <c r="F46" i="7"/>
  <c r="F45" i="7"/>
  <c r="F44" i="7"/>
  <c r="F43" i="7"/>
  <c r="F42" i="7"/>
  <c r="F41" i="7"/>
  <c r="F37" i="7"/>
  <c r="D36" i="7"/>
  <c r="D35" i="7" s="1"/>
  <c r="F35" i="7" s="1"/>
  <c r="F34" i="7"/>
  <c r="F33" i="7"/>
  <c r="F32" i="7"/>
  <c r="F28" i="7"/>
  <c r="D28" i="7"/>
  <c r="F27" i="7"/>
  <c r="D27" i="7"/>
  <c r="F26" i="7"/>
  <c r="F29" i="7" s="1"/>
  <c r="F21" i="7"/>
  <c r="F20" i="7"/>
  <c r="F19" i="7"/>
  <c r="D19" i="7"/>
  <c r="D18" i="7"/>
  <c r="F18" i="7" s="1"/>
  <c r="F17" i="7"/>
  <c r="F16" i="7"/>
  <c r="F15" i="7"/>
  <c r="D15" i="7"/>
  <c r="F14" i="7"/>
  <c r="F13" i="7"/>
  <c r="F12" i="7"/>
  <c r="F8" i="7"/>
  <c r="F9" i="7" s="1"/>
  <c r="F36" i="7" l="1"/>
  <c r="F38" i="7" s="1"/>
  <c r="F62" i="7"/>
  <c r="F47" i="7"/>
  <c r="F22" i="7"/>
  <c r="F25" i="3"/>
  <c r="D27" i="3"/>
  <c r="F27" i="3" s="1"/>
  <c r="F17" i="3"/>
  <c r="F31" i="3"/>
  <c r="F41" i="3"/>
  <c r="F36" i="3"/>
  <c r="F64" i="7" l="1"/>
  <c r="B8" i="6" s="1"/>
  <c r="B10" i="6" s="1"/>
  <c r="F29" i="3"/>
  <c r="F65" i="7" l="1"/>
  <c r="F66" i="7" s="1"/>
  <c r="B9" i="6"/>
  <c r="D33" i="3"/>
  <c r="F33" i="3" s="1"/>
  <c r="F23" i="3"/>
  <c r="F21" i="3"/>
  <c r="F19" i="3"/>
  <c r="F15" i="3"/>
  <c r="D13" i="3"/>
  <c r="F13" i="3" s="1"/>
  <c r="D10" i="3"/>
  <c r="F10" i="3" s="1"/>
  <c r="D8" i="3"/>
  <c r="F8" i="3" s="1"/>
  <c r="F12" i="3" l="1"/>
  <c r="F32" i="3"/>
  <c r="F7" i="3"/>
  <c r="F42" i="3" l="1"/>
  <c r="B3" i="6" s="1"/>
  <c r="B5" i="6" l="1"/>
  <c r="B13" i="6"/>
  <c r="B4" i="6" l="1"/>
  <c r="B14" i="6" s="1"/>
  <c r="B15" i="6"/>
</calcChain>
</file>

<file path=xl/sharedStrings.xml><?xml version="1.0" encoding="utf-8"?>
<sst xmlns="http://schemas.openxmlformats.org/spreadsheetml/2006/main" count="164" uniqueCount="113">
  <si>
    <t>Stavba :</t>
  </si>
  <si>
    <t>Objekt :</t>
  </si>
  <si>
    <t>P.č.</t>
  </si>
  <si>
    <t>Název položky</t>
  </si>
  <si>
    <t>MJ</t>
  </si>
  <si>
    <t>množství</t>
  </si>
  <si>
    <t>Zemní práce</t>
  </si>
  <si>
    <t>m2</t>
  </si>
  <si>
    <t>Povrchové úpravy terénu</t>
  </si>
  <si>
    <t xml:space="preserve">Založení hřišťového trávníku výsevem na substrát </t>
  </si>
  <si>
    <t>t</t>
  </si>
  <si>
    <t>Položkový rozpočet</t>
  </si>
  <si>
    <t>Aplikace písku plošně</t>
  </si>
  <si>
    <t>soubor</t>
  </si>
  <si>
    <t>Materiál , kamenivo, manipulace po ploše</t>
  </si>
  <si>
    <t>JC bez DPH</t>
  </si>
  <si>
    <t>Cena celkem bez DPH</t>
  </si>
  <si>
    <t>02 Reko FS - přírodní trávník</t>
  </si>
  <si>
    <t>Krycí list rozpočtu</t>
  </si>
  <si>
    <t>Postřik totálním herbicidem</t>
  </si>
  <si>
    <t xml:space="preserve">Odkopávky nezapažené v hor. 3 </t>
  </si>
  <si>
    <t>ks</t>
  </si>
  <si>
    <t>Postřik selektivním herbicidem</t>
  </si>
  <si>
    <t xml:space="preserve">Rovnání vegetační vrstvy laserem </t>
  </si>
  <si>
    <t>Sejmutí drnu tl.  35 mm, s přemístěním na určenou deponii do 100 m bez likvidace</t>
  </si>
  <si>
    <t>2x frézování plochy protiběžnou frézou do hloubky 15 cm se zapravením kamene, případně sběr kamene             ( 1x frézování po sejmutí drnu, 1x zafrézování  písku)</t>
  </si>
  <si>
    <t>postřik totálním herbicidem , aplikace min. 2 týdny před  před sejmutím travního drnu</t>
  </si>
  <si>
    <t>postřik selektivním herbicidem proti dvouděložným plevelům před předáním plochy</t>
  </si>
  <si>
    <t>laserové rovnání plochy dle normy DIN ČSN 18035</t>
  </si>
  <si>
    <t xml:space="preserve">rovnoměrná aplikace písku na plochu </t>
  </si>
  <si>
    <t>rovnání vegetační vrstvy s pískem s max. odchylkou 1,5 cm na 4 metrové lati</t>
  </si>
  <si>
    <t>Hloubkové uvolnění</t>
  </si>
  <si>
    <t xml:space="preserve">Dlouhodobé hnojivo do předání </t>
  </si>
  <si>
    <t>min. složení 24%N-8%P-10%K, N obalený s dlouhodobé složce, 5 x dávka 200 kg</t>
  </si>
  <si>
    <t>travní zátěžová směs v dávce 25g/1m2 dle normy RSM 3.1 ( osivo ošetřené proti Pithium),                                          dodávka a aplikace startovacího hnojiva s min. obsahem žinin 18%N-18%P-8%K v dávce 25 g/1m2</t>
  </si>
  <si>
    <t>Úprava  okrajů hřiště u obrubníků, hutnění</t>
  </si>
  <si>
    <t>Dodávka písku praného písku</t>
  </si>
  <si>
    <t>plocha hřiště 7176 m2 (korofréza), dočištění okrajů</t>
  </si>
  <si>
    <t>výška u obrubníků po zhutnění - 1,5 cm od hrany obrubníku</t>
  </si>
  <si>
    <t>praná frakce: 150 tun 0/4 čistota A, 150 tun 1/4 čistota A</t>
  </si>
  <si>
    <t>hloubkové provzdušnění plnými trny do hloubky min. 17 cm</t>
  </si>
  <si>
    <t>Dorovnání podkladu laserem , hutnění plochy</t>
  </si>
  <si>
    <t>Školení a servis</t>
  </si>
  <si>
    <t>10x servisní dohled nad stříháním trávníku a závlahou</t>
  </si>
  <si>
    <t>Zaškolení obsluhy včetně předání veškeré dokumentace</t>
  </si>
  <si>
    <t>h</t>
  </si>
  <si>
    <t>Stříhání trávníku - 2x</t>
  </si>
  <si>
    <t xml:space="preserve">kontrola správné údržby trávníku od vysetí po začátek užívání </t>
  </si>
  <si>
    <t xml:space="preserve">Položkový rozpočet:     Automatický systém závlahy travnaté plochy </t>
  </si>
  <si>
    <t>Popis:</t>
  </si>
  <si>
    <t>MJ:</t>
  </si>
  <si>
    <t>Množství:</t>
  </si>
  <si>
    <t>JC:</t>
  </si>
  <si>
    <t>Celkem:</t>
  </si>
  <si>
    <t>P.č.:</t>
  </si>
  <si>
    <t>I. ZAŘÍZENÍ STAVENIŠTĚ</t>
  </si>
  <si>
    <t>Přípravné práce, doprava strojů, zařízení staveniště</t>
  </si>
  <si>
    <t>II. ZEMNÍ PRÁCE - CENA NEZAHRNUJE SLUPOVÁNÍ TRAVNÍHO DRNU</t>
  </si>
  <si>
    <t>Demontáž stávajícího závlahového systému</t>
  </si>
  <si>
    <t>Vytýčení tras potrubí a postřikovačů</t>
  </si>
  <si>
    <t>Hloubení rýhy hloubka 0,44 m, šířka 0,20 m</t>
  </si>
  <si>
    <t>bm</t>
  </si>
  <si>
    <t>Zásyp potrubí a kabelů neostrohranným materiálem - pískování potrubí</t>
  </si>
  <si>
    <t>Zához a hutnění výkopů                                                                                                                ( 460 m*0,2 m*0,34 m)</t>
  </si>
  <si>
    <t>m3</t>
  </si>
  <si>
    <t>Odvoz a vyrovnání přebytečného výkopku na staveništi do 100m</t>
  </si>
  <si>
    <t>Ruční hloubení jam pro postřikovače</t>
  </si>
  <si>
    <t>Drenáž pro postřikovače                                                                                               (obsyp postřikovačů kamenivo fr.4/16, do hl. 0,45 m)</t>
  </si>
  <si>
    <t>Dodávka vhodného materiálu pro zásyp                                                                                          ( kamenivo pro zásyp)</t>
  </si>
  <si>
    <t>Dodávka vegetační vrstvy pro finální povrchové úpravy                                                              ( propískovaná vrstva 0,15 m )</t>
  </si>
  <si>
    <t xml:space="preserve">III. POTRUBÍ A ARMATURY  </t>
  </si>
  <si>
    <t>Fitinky</t>
  </si>
  <si>
    <t>Montáž</t>
  </si>
  <si>
    <t>IV. POSTŘIKOVAČE , VENTILOVÉ ŠACHTY</t>
  </si>
  <si>
    <t xml:space="preserve">Výsečový úderový postřikovač </t>
  </si>
  <si>
    <t xml:space="preserve">Celokruhový úderový postřikovač </t>
  </si>
  <si>
    <t>Ventilová šachta  250 x 390</t>
  </si>
  <si>
    <t>Instalace postřikovače</t>
  </si>
  <si>
    <t>Instalace šachet</t>
  </si>
  <si>
    <t>V. AKUMULACE, OVLÁDACÍ SYSTÉM</t>
  </si>
  <si>
    <t>Řídící jednotka WIFI, 12 sekcí</t>
  </si>
  <si>
    <t xml:space="preserve">Čidlo srážek </t>
  </si>
  <si>
    <t>Ovládací kabel 5 x 1.5 mm</t>
  </si>
  <si>
    <t>m</t>
  </si>
  <si>
    <t>Ovládací kabel 5 x 4 mm</t>
  </si>
  <si>
    <t xml:space="preserve">Kabelová spojka </t>
  </si>
  <si>
    <t>Instalace ovládání, ventilů, ovládacích kabelů</t>
  </si>
  <si>
    <t>VI. ČERPACÍ STANICE - BEZ EL. PŘÍPOJKY A ZDROJE VODY</t>
  </si>
  <si>
    <t xml:space="preserve">Čerpadlo Q= 12m3/h H=85m </t>
  </si>
  <si>
    <t>Objekt čerpací stanice vč. montáže a bet. základu</t>
  </si>
  <si>
    <t>24l stojatá  tlaková nádoba 10bar</t>
  </si>
  <si>
    <t>Rozvaděč elektro, hlídání suchoběhu, ochrany čerpadla a obsluhy</t>
  </si>
  <si>
    <t>Frekvenční měnič 4kW</t>
  </si>
  <si>
    <t>Kabely k čerpadlu a sondám</t>
  </si>
  <si>
    <t>soub.</t>
  </si>
  <si>
    <t>Armatury vystrojení</t>
  </si>
  <si>
    <t>Elektrotvarovky</t>
  </si>
  <si>
    <t>Filtrace</t>
  </si>
  <si>
    <t>Montážní práce - vodoinstalace</t>
  </si>
  <si>
    <t>Montáží práce - elektroinstalace</t>
  </si>
  <si>
    <t>Revizní zpráva</t>
  </si>
  <si>
    <t>DODÁVKA CELKEM BEZ DPH V KČ :</t>
  </si>
  <si>
    <t>DPH 21% V KČ :</t>
  </si>
  <si>
    <t>DODÁVKA CELKEM VČETNĚ DPH V KČ :</t>
  </si>
  <si>
    <t>Oprava trávníku</t>
  </si>
  <si>
    <t>cena bez DPH</t>
  </si>
  <si>
    <t>DPH</t>
  </si>
  <si>
    <t>cena s DPH</t>
  </si>
  <si>
    <t>Oprava závlahy</t>
  </si>
  <si>
    <t>Celkem oprava trávníku a závlahy</t>
  </si>
  <si>
    <t>Rekonstrukce trávníku</t>
  </si>
  <si>
    <t>Rozváděcí potrubí 63 PN 10/PE-HD</t>
  </si>
  <si>
    <t>Kloubová spojka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</si>
</sst>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;\-#,##0.000"/>
    <numFmt numFmtId="165" formatCode="#,##0.00\ &quot;Kč&quot;"/>
    <numFmt numFmtId="166" formatCode="#,##0\ &quot;Kč&quot;"/>
    <numFmt numFmtId="167" formatCode="_-* #,##0.00\ [$Kč-405]_-;\-* #,##0.00\ [$Kč-405]_-;_-* &quot;-&quot;??\ [$Kč-405]_-;_-@_-"/>
  </numFmts>
  <fonts count="2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u/>
      <sz val="12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17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8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4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0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89">
    <xf numFmtId="0" fontId="0" fillId="0" borderId="0" xfId="0"/>
    <xf numFmtId="39" fontId="7" fillId="0" borderId="0" xfId="0" applyNumberFormat="1" applyFont="1" applyAlignment="1" applyProtection="1">
      <alignment horizontal="right"/>
      <protection locked="0"/>
    </xf>
    <xf numFmtId="39" fontId="16" fillId="8" borderId="28" xfId="0" applyNumberFormat="1" applyFont="1" applyFill="1" applyBorder="1" applyAlignment="1" applyProtection="1">
      <alignment horizontal="right"/>
      <protection locked="0"/>
    </xf>
    <xf numFmtId="4" fontId="10" fillId="9" borderId="15" xfId="1" applyNumberFormat="1" applyFont="1" applyFill="1" applyBorder="1" applyAlignment="1" applyProtection="1">
      <alignment horizontal="right"/>
      <protection locked="0"/>
    </xf>
    <xf numFmtId="4" fontId="10" fillId="9" borderId="3" xfId="1" applyNumberFormat="1" applyFont="1" applyFill="1" applyBorder="1" applyAlignment="1" applyProtection="1">
      <alignment horizontal="right"/>
      <protection locked="0"/>
    </xf>
    <xf numFmtId="4" fontId="10" fillId="9" borderId="29" xfId="1" applyNumberFormat="1" applyFont="1" applyFill="1" applyBorder="1" applyAlignment="1" applyProtection="1">
      <alignment horizontal="right"/>
      <protection locked="0"/>
    </xf>
    <xf numFmtId="4" fontId="10" fillId="9" borderId="14" xfId="1" applyNumberFormat="1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17" fillId="0" borderId="41" xfId="0" applyFont="1" applyBorder="1" applyProtection="1">
      <protection locked="0"/>
    </xf>
    <xf numFmtId="165" fontId="17" fillId="0" borderId="3" xfId="0" applyNumberFormat="1" applyFont="1" applyBorder="1" applyProtection="1">
      <protection locked="0"/>
    </xf>
    <xf numFmtId="165" fontId="17" fillId="0" borderId="27" xfId="0" applyNumberFormat="1" applyFont="1" applyBorder="1" applyProtection="1">
      <protection locked="0"/>
    </xf>
    <xf numFmtId="165" fontId="18" fillId="0" borderId="0" xfId="0" applyNumberFormat="1" applyFont="1" applyAlignment="1" applyProtection="1">
      <alignment horizontal="center"/>
      <protection locked="0"/>
    </xf>
    <xf numFmtId="165" fontId="17" fillId="0" borderId="32" xfId="0" applyNumberFormat="1" applyFont="1" applyBorder="1" applyProtection="1">
      <protection locked="0"/>
    </xf>
    <xf numFmtId="165" fontId="17" fillId="0" borderId="3" xfId="0" applyNumberFormat="1" applyFont="1" applyBorder="1" applyAlignment="1" applyProtection="1">
      <alignment wrapText="1"/>
      <protection locked="0"/>
    </xf>
    <xf numFmtId="165" fontId="17" fillId="0" borderId="47" xfId="0" applyNumberFormat="1" applyFont="1" applyBorder="1" applyProtection="1">
      <protection locked="0"/>
    </xf>
    <xf numFmtId="165" fontId="17" fillId="0" borderId="0" xfId="0" applyNumberFormat="1" applyFont="1" applyProtection="1">
      <protection locked="0"/>
    </xf>
    <xf numFmtId="165" fontId="17" fillId="12" borderId="3" xfId="0" applyNumberFormat="1" applyFont="1" applyFill="1" applyBorder="1" applyProtection="1">
      <protection locked="0"/>
    </xf>
    <xf numFmtId="165" fontId="17" fillId="0" borderId="3" xfId="0" applyNumberFormat="1" applyFont="1" applyBorder="1" applyAlignment="1" applyProtection="1">
      <alignment horizontal="right"/>
      <protection locked="0"/>
    </xf>
    <xf numFmtId="165" fontId="17" fillId="12" borderId="3" xfId="0" applyNumberFormat="1" applyFont="1" applyFill="1" applyBorder="1" applyAlignment="1" applyProtection="1">
      <alignment horizontal="right"/>
      <protection locked="0"/>
    </xf>
    <xf numFmtId="165" fontId="17" fillId="0" borderId="47" xfId="0" applyNumberFormat="1" applyFont="1" applyBorder="1" applyAlignment="1" applyProtection="1">
      <alignment horizontal="right"/>
      <protection locked="0"/>
    </xf>
    <xf numFmtId="1" fontId="17" fillId="0" borderId="47" xfId="0" applyNumberFormat="1" applyFont="1" applyBorder="1" applyAlignment="1" applyProtection="1">
      <alignment horizontal="right"/>
      <protection locked="0"/>
    </xf>
    <xf numFmtId="0" fontId="17" fillId="0" borderId="0" xfId="0" applyFont="1" applyProtection="1"/>
    <xf numFmtId="49" fontId="17" fillId="0" borderId="0" xfId="0" applyNumberFormat="1" applyFont="1" applyAlignment="1" applyProtection="1">
      <alignment horizontal="center"/>
    </xf>
    <xf numFmtId="49" fontId="17" fillId="0" borderId="39" xfId="0" applyNumberFormat="1" applyFont="1" applyBorder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0" fontId="18" fillId="10" borderId="40" xfId="0" applyFont="1" applyFill="1" applyBorder="1" applyAlignment="1" applyProtection="1">
      <alignment horizontal="center"/>
    </xf>
    <xf numFmtId="0" fontId="18" fillId="10" borderId="13" xfId="0" applyFont="1" applyFill="1" applyBorder="1" applyProtection="1"/>
    <xf numFmtId="0" fontId="17" fillId="0" borderId="41" xfId="0" applyFont="1" applyBorder="1" applyAlignment="1" applyProtection="1">
      <alignment horizontal="center"/>
    </xf>
    <xf numFmtId="0" fontId="17" fillId="0" borderId="43" xfId="0" applyFont="1" applyBorder="1" applyAlignment="1" applyProtection="1">
      <alignment horizontal="center"/>
    </xf>
    <xf numFmtId="0" fontId="17" fillId="0" borderId="36" xfId="0" applyFont="1" applyBorder="1" applyProtection="1"/>
    <xf numFmtId="0" fontId="17" fillId="0" borderId="3" xfId="0" applyFont="1" applyBorder="1" applyAlignment="1" applyProtection="1">
      <alignment horizontal="center"/>
    </xf>
    <xf numFmtId="0" fontId="17" fillId="0" borderId="45" xfId="0" applyFont="1" applyBorder="1" applyAlignment="1" applyProtection="1">
      <alignment horizontal="center"/>
    </xf>
    <xf numFmtId="0" fontId="17" fillId="0" borderId="46" xfId="0" applyFont="1" applyBorder="1" applyProtection="1"/>
    <xf numFmtId="0" fontId="17" fillId="0" borderId="27" xfId="0" applyFont="1" applyBorder="1" applyAlignment="1" applyProtection="1">
      <alignment horizontal="center"/>
    </xf>
    <xf numFmtId="0" fontId="17" fillId="0" borderId="14" xfId="0" applyFont="1" applyBorder="1" applyAlignment="1" applyProtection="1">
      <alignment horizontal="center"/>
    </xf>
    <xf numFmtId="0" fontId="17" fillId="0" borderId="13" xfId="0" applyFont="1" applyBorder="1" applyAlignment="1" applyProtection="1">
      <alignment horizontal="center"/>
    </xf>
    <xf numFmtId="0" fontId="18" fillId="10" borderId="32" xfId="0" applyFont="1" applyFill="1" applyBorder="1" applyProtection="1"/>
    <xf numFmtId="0" fontId="17" fillId="0" borderId="32" xfId="0" applyFont="1" applyBorder="1" applyAlignment="1" applyProtection="1">
      <alignment horizontal="center"/>
    </xf>
    <xf numFmtId="0" fontId="17" fillId="0" borderId="43" xfId="0" applyFont="1" applyBorder="1" applyAlignment="1" applyProtection="1">
      <alignment horizontal="center" wrapText="1"/>
    </xf>
    <xf numFmtId="0" fontId="17" fillId="0" borderId="36" xfId="0" applyFont="1" applyBorder="1" applyAlignment="1" applyProtection="1">
      <alignment wrapText="1"/>
    </xf>
    <xf numFmtId="0" fontId="17" fillId="0" borderId="3" xfId="0" applyFont="1" applyBorder="1" applyAlignment="1" applyProtection="1">
      <alignment horizontal="center" wrapText="1"/>
    </xf>
    <xf numFmtId="0" fontId="17" fillId="0" borderId="47" xfId="0" applyFont="1" applyBorder="1" applyProtection="1"/>
    <xf numFmtId="0" fontId="17" fillId="0" borderId="47" xfId="0" applyFont="1" applyBorder="1" applyAlignment="1" applyProtection="1">
      <alignment horizontal="center"/>
    </xf>
    <xf numFmtId="0" fontId="17" fillId="12" borderId="43" xfId="0" applyFont="1" applyFill="1" applyBorder="1" applyAlignment="1" applyProtection="1">
      <alignment horizontal="center"/>
    </xf>
    <xf numFmtId="0" fontId="17" fillId="12" borderId="36" xfId="0" applyFont="1" applyFill="1" applyBorder="1" applyProtection="1"/>
    <xf numFmtId="0" fontId="17" fillId="12" borderId="3" xfId="0" applyFont="1" applyFill="1" applyBorder="1" applyAlignment="1" applyProtection="1">
      <alignment horizontal="center"/>
    </xf>
    <xf numFmtId="0" fontId="19" fillId="0" borderId="36" xfId="0" applyFont="1" applyBorder="1" applyProtection="1"/>
    <xf numFmtId="0" fontId="17" fillId="0" borderId="36" xfId="0" applyFont="1" applyBorder="1" applyAlignment="1" applyProtection="1">
      <alignment horizontal="left" wrapText="1"/>
    </xf>
    <xf numFmtId="0" fontId="17" fillId="11" borderId="37" xfId="0" applyFont="1" applyFill="1" applyBorder="1" applyAlignment="1" applyProtection="1">
      <alignment horizontal="center"/>
    </xf>
    <xf numFmtId="0" fontId="17" fillId="0" borderId="14" xfId="0" applyFont="1" applyBorder="1" applyProtection="1"/>
    <xf numFmtId="165" fontId="17" fillId="0" borderId="0" xfId="0" applyNumberFormat="1" applyFont="1" applyProtection="1"/>
    <xf numFmtId="0" fontId="17" fillId="0" borderId="13" xfId="0" applyFont="1" applyBorder="1" applyProtection="1"/>
    <xf numFmtId="0" fontId="18" fillId="11" borderId="37" xfId="0" applyFont="1" applyFill="1" applyBorder="1" applyProtection="1"/>
    <xf numFmtId="0" fontId="17" fillId="11" borderId="37" xfId="0" applyFont="1" applyFill="1" applyBorder="1" applyProtection="1"/>
    <xf numFmtId="166" fontId="18" fillId="11" borderId="38" xfId="0" applyNumberFormat="1" applyFont="1" applyFill="1" applyBorder="1" applyProtection="1"/>
    <xf numFmtId="0" fontId="17" fillId="0" borderId="43" xfId="0" applyFont="1" applyBorder="1" applyProtection="1"/>
    <xf numFmtId="0" fontId="17" fillId="0" borderId="45" xfId="0" applyFont="1" applyBorder="1" applyProtection="1"/>
    <xf numFmtId="14" fontId="17" fillId="0" borderId="39" xfId="0" applyNumberFormat="1" applyFont="1" applyBorder="1" applyAlignment="1" applyProtection="1">
      <alignment horizontal="center"/>
    </xf>
    <xf numFmtId="0" fontId="17" fillId="0" borderId="42" xfId="0" applyFont="1" applyBorder="1" applyProtection="1"/>
    <xf numFmtId="165" fontId="17" fillId="0" borderId="44" xfId="0" applyNumberFormat="1" applyFont="1" applyBorder="1" applyProtection="1"/>
    <xf numFmtId="165" fontId="18" fillId="0" borderId="6" xfId="0" applyNumberFormat="1" applyFont="1" applyBorder="1" applyProtection="1"/>
    <xf numFmtId="165" fontId="18" fillId="0" borderId="0" xfId="0" applyNumberFormat="1" applyFont="1" applyAlignment="1" applyProtection="1">
      <alignment horizontal="center"/>
    </xf>
    <xf numFmtId="165" fontId="17" fillId="0" borderId="33" xfId="0" applyNumberFormat="1" applyFont="1" applyBorder="1" applyProtection="1"/>
    <xf numFmtId="165" fontId="17" fillId="0" borderId="44" xfId="0" applyNumberFormat="1" applyFont="1" applyBorder="1" applyAlignment="1" applyProtection="1">
      <alignment wrapText="1"/>
    </xf>
    <xf numFmtId="165" fontId="17" fillId="0" borderId="44" xfId="0" applyNumberFormat="1" applyFont="1" applyBorder="1" applyAlignment="1" applyProtection="1">
      <alignment horizontal="right"/>
    </xf>
    <xf numFmtId="165" fontId="18" fillId="0" borderId="48" xfId="0" applyNumberFormat="1" applyFont="1" applyBorder="1" applyProtection="1"/>
    <xf numFmtId="165" fontId="17" fillId="0" borderId="49" xfId="0" applyNumberFormat="1" applyFont="1" applyBorder="1" applyProtection="1"/>
    <xf numFmtId="165" fontId="17" fillId="12" borderId="44" xfId="0" applyNumberFormat="1" applyFont="1" applyFill="1" applyBorder="1" applyProtection="1"/>
    <xf numFmtId="165" fontId="18" fillId="0" borderId="0" xfId="0" applyNumberFormat="1" applyFont="1" applyProtection="1"/>
    <xf numFmtId="0" fontId="17" fillId="0" borderId="41" xfId="0" applyFont="1" applyBorder="1" applyProtection="1"/>
    <xf numFmtId="0" fontId="17" fillId="0" borderId="3" xfId="0" applyFont="1" applyBorder="1" applyProtection="1"/>
    <xf numFmtId="0" fontId="17" fillId="0" borderId="27" xfId="0" applyFont="1" applyBorder="1" applyProtection="1"/>
    <xf numFmtId="0" fontId="17" fillId="0" borderId="32" xfId="0" applyFont="1" applyBorder="1" applyProtection="1"/>
    <xf numFmtId="0" fontId="17" fillId="0" borderId="3" xfId="0" applyFont="1" applyBorder="1" applyAlignment="1" applyProtection="1">
      <alignment wrapText="1"/>
    </xf>
    <xf numFmtId="0" fontId="17" fillId="12" borderId="3" xfId="0" applyFont="1" applyFill="1" applyBorder="1" applyProtection="1"/>
    <xf numFmtId="0" fontId="2" fillId="0" borderId="0" xfId="1" applyFont="1" applyProtection="1">
      <protection locked="0"/>
    </xf>
    <xf numFmtId="0" fontId="6" fillId="0" borderId="0" xfId="1" applyProtection="1">
      <protection locked="0"/>
    </xf>
    <xf numFmtId="4" fontId="2" fillId="0" borderId="0" xfId="1" applyNumberFormat="1" applyFont="1" applyProtection="1">
      <protection locked="0"/>
    </xf>
    <xf numFmtId="0" fontId="1" fillId="0" borderId="0" xfId="2" applyProtection="1">
      <protection locked="0"/>
    </xf>
    <xf numFmtId="0" fontId="12" fillId="5" borderId="9" xfId="1" applyFont="1" applyFill="1" applyBorder="1" applyAlignment="1" applyProtection="1">
      <alignment horizontal="left" wrapText="1"/>
      <protection locked="0"/>
    </xf>
    <xf numFmtId="0" fontId="12" fillId="3" borderId="7" xfId="1" applyFont="1" applyFill="1" applyBorder="1" applyAlignment="1" applyProtection="1">
      <alignment horizontal="left" wrapText="1"/>
      <protection locked="0"/>
    </xf>
    <xf numFmtId="0" fontId="11" fillId="6" borderId="0" xfId="0" applyFont="1" applyFill="1" applyProtection="1">
      <protection locked="0"/>
    </xf>
    <xf numFmtId="0" fontId="11" fillId="6" borderId="5" xfId="0" applyFont="1" applyFill="1" applyBorder="1" applyProtection="1">
      <protection locked="0"/>
    </xf>
    <xf numFmtId="0" fontId="12" fillId="3" borderId="5" xfId="1" applyFont="1" applyFill="1" applyBorder="1" applyAlignment="1" applyProtection="1">
      <alignment horizontal="left" wrapText="1"/>
      <protection locked="0"/>
    </xf>
    <xf numFmtId="0" fontId="12" fillId="3" borderId="2" xfId="1" applyFont="1" applyFill="1" applyBorder="1" applyAlignment="1" applyProtection="1">
      <alignment horizontal="left" wrapText="1"/>
      <protection locked="0"/>
    </xf>
    <xf numFmtId="0" fontId="10" fillId="6" borderId="0" xfId="1" applyFont="1" applyFill="1" applyBorder="1" applyAlignment="1" applyProtection="1">
      <alignment vertical="top" wrapText="1"/>
      <protection locked="0"/>
    </xf>
    <xf numFmtId="0" fontId="6" fillId="0" borderId="0" xfId="1" applyAlignment="1" applyProtection="1">
      <alignment horizontal="right"/>
      <protection locked="0"/>
    </xf>
    <xf numFmtId="0" fontId="3" fillId="0" borderId="0" xfId="1" applyFont="1" applyProtection="1"/>
    <xf numFmtId="0" fontId="9" fillId="0" borderId="0" xfId="1" applyFont="1" applyAlignment="1" applyProtection="1">
      <alignment horizontal="centerContinuous"/>
    </xf>
    <xf numFmtId="0" fontId="9" fillId="0" borderId="0" xfId="1" applyFont="1" applyAlignment="1" applyProtection="1">
      <alignment horizontal="right"/>
    </xf>
    <xf numFmtId="0" fontId="3" fillId="0" borderId="19" xfId="1" applyFont="1" applyBorder="1" applyAlignment="1" applyProtection="1">
      <alignment horizontal="center"/>
    </xf>
    <xf numFmtId="49" fontId="4" fillId="0" borderId="10" xfId="1" applyNumberFormat="1" applyFont="1" applyBorder="1" applyAlignment="1" applyProtection="1">
      <alignment wrapText="1"/>
    </xf>
    <xf numFmtId="49" fontId="3" fillId="0" borderId="20" xfId="1" applyNumberFormat="1" applyFont="1" applyBorder="1" applyAlignment="1" applyProtection="1">
      <alignment horizontal="center"/>
    </xf>
    <xf numFmtId="49" fontId="4" fillId="0" borderId="12" xfId="1" applyNumberFormat="1" applyFont="1" applyBorder="1" applyProtection="1"/>
    <xf numFmtId="0" fontId="3" fillId="0" borderId="12" xfId="1" applyFont="1" applyBorder="1" applyProtection="1"/>
    <xf numFmtId="0" fontId="5" fillId="0" borderId="0" xfId="1" applyFont="1" applyProtection="1"/>
    <xf numFmtId="0" fontId="3" fillId="0" borderId="0" xfId="1" applyFont="1" applyAlignment="1" applyProtection="1">
      <alignment horizontal="right"/>
    </xf>
    <xf numFmtId="49" fontId="5" fillId="2" borderId="1" xfId="1" applyNumberFormat="1" applyFont="1" applyFill="1" applyBorder="1" applyProtection="1"/>
    <xf numFmtId="0" fontId="5" fillId="2" borderId="8" xfId="1" applyFont="1" applyFill="1" applyBorder="1" applyAlignment="1" applyProtection="1">
      <alignment horizontal="center"/>
    </xf>
    <xf numFmtId="37" fontId="14" fillId="0" borderId="0" xfId="0" applyNumberFormat="1" applyFont="1" applyAlignment="1" applyProtection="1">
      <alignment horizontal="right"/>
    </xf>
    <xf numFmtId="0" fontId="7" fillId="0" borderId="0" xfId="0" applyFont="1" applyAlignment="1" applyProtection="1">
      <alignment horizontal="left" wrapText="1"/>
    </xf>
    <xf numFmtId="164" fontId="7" fillId="0" borderId="0" xfId="0" applyNumberFormat="1" applyFont="1" applyAlignment="1" applyProtection="1">
      <alignment horizontal="right"/>
    </xf>
    <xf numFmtId="39" fontId="7" fillId="0" borderId="0" xfId="0" applyNumberFormat="1" applyFont="1" applyAlignment="1" applyProtection="1">
      <alignment horizontal="right"/>
    </xf>
    <xf numFmtId="39" fontId="7" fillId="7" borderId="0" xfId="0" applyNumberFormat="1" applyFont="1" applyFill="1" applyAlignment="1" applyProtection="1">
      <alignment horizontal="right"/>
    </xf>
    <xf numFmtId="0" fontId="10" fillId="4" borderId="15" xfId="1" applyFont="1" applyFill="1" applyBorder="1" applyAlignment="1" applyProtection="1">
      <alignment horizontal="center" vertical="top"/>
    </xf>
    <xf numFmtId="0" fontId="10" fillId="4" borderId="15" xfId="1" applyFont="1" applyFill="1" applyBorder="1" applyAlignment="1" applyProtection="1">
      <alignment vertical="top" wrapText="1"/>
    </xf>
    <xf numFmtId="49" fontId="10" fillId="4" borderId="15" xfId="1" applyNumberFormat="1" applyFont="1" applyFill="1" applyBorder="1" applyAlignment="1" applyProtection="1">
      <alignment horizontal="center" shrinkToFit="1"/>
    </xf>
    <xf numFmtId="4" fontId="10" fillId="4" borderId="15" xfId="1" applyNumberFormat="1" applyFont="1" applyFill="1" applyBorder="1" applyAlignment="1" applyProtection="1">
      <alignment horizontal="right"/>
    </xf>
    <xf numFmtId="0" fontId="5" fillId="4" borderId="1" xfId="1" applyFont="1" applyFill="1" applyBorder="1" applyAlignment="1" applyProtection="1">
      <alignment horizontal="center"/>
    </xf>
    <xf numFmtId="49" fontId="12" fillId="5" borderId="23" xfId="1" applyNumberFormat="1" applyFont="1" applyFill="1" applyBorder="1" applyAlignment="1" applyProtection="1">
      <alignment horizontal="left" wrapText="1"/>
    </xf>
    <xf numFmtId="49" fontId="13" fillId="4" borderId="24" xfId="0" applyNumberFormat="1" applyFont="1" applyFill="1" applyBorder="1" applyAlignment="1" applyProtection="1">
      <alignment horizontal="left" wrapText="1"/>
    </xf>
    <xf numFmtId="4" fontId="12" fillId="0" borderId="26" xfId="1" applyNumberFormat="1" applyFont="1" applyBorder="1" applyAlignment="1" applyProtection="1">
      <alignment horizontal="right" wrapText="1"/>
    </xf>
    <xf numFmtId="0" fontId="5" fillId="4" borderId="15" xfId="1" applyFont="1" applyFill="1" applyBorder="1" applyAlignment="1" applyProtection="1">
      <alignment horizontal="center"/>
    </xf>
    <xf numFmtId="49" fontId="10" fillId="5" borderId="25" xfId="1" applyNumberFormat="1" applyFont="1" applyFill="1" applyBorder="1" applyAlignment="1" applyProtection="1">
      <alignment horizontal="left" wrapText="1"/>
    </xf>
    <xf numFmtId="4" fontId="10" fillId="5" borderId="15" xfId="1" applyNumberFormat="1" applyFont="1" applyFill="1" applyBorder="1" applyAlignment="1" applyProtection="1">
      <alignment horizontal="right" wrapText="1"/>
    </xf>
    <xf numFmtId="49" fontId="12" fillId="3" borderId="23" xfId="1" applyNumberFormat="1" applyFont="1" applyFill="1" applyBorder="1" applyAlignment="1" applyProtection="1">
      <alignment horizontal="left" wrapText="1"/>
    </xf>
    <xf numFmtId="4" fontId="12" fillId="5" borderId="26" xfId="1" applyNumberFormat="1" applyFont="1" applyFill="1" applyBorder="1" applyAlignment="1" applyProtection="1">
      <alignment horizontal="right" wrapText="1"/>
    </xf>
    <xf numFmtId="0" fontId="10" fillId="6" borderId="15" xfId="1" applyFont="1" applyFill="1" applyBorder="1" applyAlignment="1" applyProtection="1">
      <alignment horizontal="center" vertical="top"/>
    </xf>
    <xf numFmtId="0" fontId="10" fillId="6" borderId="15" xfId="1" applyFont="1" applyFill="1" applyBorder="1" applyAlignment="1" applyProtection="1">
      <alignment vertical="top" wrapText="1"/>
    </xf>
    <xf numFmtId="49" fontId="10" fillId="6" borderId="15" xfId="1" applyNumberFormat="1" applyFont="1" applyFill="1" applyBorder="1" applyAlignment="1" applyProtection="1">
      <alignment horizontal="center" shrinkToFit="1"/>
    </xf>
    <xf numFmtId="4" fontId="10" fillId="6" borderId="15" xfId="1" applyNumberFormat="1" applyFont="1" applyFill="1" applyBorder="1" applyAlignment="1" applyProtection="1">
      <alignment horizontal="right"/>
    </xf>
    <xf numFmtId="0" fontId="5" fillId="6" borderId="14" xfId="1" applyFont="1" applyFill="1" applyBorder="1" applyAlignment="1" applyProtection="1">
      <alignment horizontal="center"/>
    </xf>
    <xf numFmtId="4" fontId="12" fillId="3" borderId="16" xfId="1" applyNumberFormat="1" applyFont="1" applyFill="1" applyBorder="1" applyAlignment="1" applyProtection="1">
      <alignment horizontal="right" wrapText="1"/>
    </xf>
    <xf numFmtId="4" fontId="10" fillId="6" borderId="29" xfId="1" applyNumberFormat="1" applyFont="1" applyFill="1" applyBorder="1" applyAlignment="1" applyProtection="1">
      <alignment horizontal="right"/>
    </xf>
    <xf numFmtId="0" fontId="11" fillId="6" borderId="0" xfId="0" applyFont="1" applyFill="1" applyProtection="1"/>
    <xf numFmtId="0" fontId="10" fillId="6" borderId="14" xfId="1" applyFont="1" applyFill="1" applyBorder="1" applyAlignment="1" applyProtection="1">
      <alignment horizontal="center" vertical="top"/>
    </xf>
    <xf numFmtId="0" fontId="10" fillId="6" borderId="30" xfId="1" applyFont="1" applyFill="1" applyBorder="1" applyAlignment="1" applyProtection="1">
      <alignment vertical="top" wrapText="1"/>
    </xf>
    <xf numFmtId="0" fontId="10" fillId="6" borderId="1" xfId="1" applyFont="1" applyFill="1" applyBorder="1" applyAlignment="1" applyProtection="1">
      <alignment horizontal="center" vertical="top"/>
    </xf>
    <xf numFmtId="0" fontId="11" fillId="6" borderId="1" xfId="0" applyFont="1" applyFill="1" applyBorder="1" applyProtection="1"/>
    <xf numFmtId="0" fontId="5" fillId="6" borderId="1" xfId="1" applyFont="1" applyFill="1" applyBorder="1" applyAlignment="1" applyProtection="1">
      <alignment horizontal="center"/>
    </xf>
    <xf numFmtId="4" fontId="12" fillId="3" borderId="26" xfId="1" applyNumberFormat="1" applyFont="1" applyFill="1" applyBorder="1" applyAlignment="1" applyProtection="1">
      <alignment horizontal="right" wrapText="1"/>
    </xf>
    <xf numFmtId="0" fontId="5" fillId="6" borderId="3" xfId="1" applyFont="1" applyFill="1" applyBorder="1" applyAlignment="1" applyProtection="1">
      <alignment horizontal="center"/>
    </xf>
    <xf numFmtId="49" fontId="10" fillId="6" borderId="3" xfId="1" applyNumberFormat="1" applyFont="1" applyFill="1" applyBorder="1" applyAlignment="1" applyProtection="1">
      <alignment horizontal="center" shrinkToFit="1"/>
    </xf>
    <xf numFmtId="4" fontId="10" fillId="6" borderId="3" xfId="1" applyNumberFormat="1" applyFont="1" applyFill="1" applyBorder="1" applyAlignment="1" applyProtection="1">
      <alignment horizontal="right"/>
    </xf>
    <xf numFmtId="0" fontId="10" fillId="6" borderId="3" xfId="1" applyFont="1" applyFill="1" applyBorder="1" applyAlignment="1" applyProtection="1">
      <alignment vertical="top" wrapText="1"/>
    </xf>
    <xf numFmtId="37" fontId="14" fillId="0" borderId="2" xfId="0" applyNumberFormat="1" applyFont="1" applyBorder="1" applyAlignment="1" applyProtection="1">
      <alignment horizontal="right"/>
    </xf>
    <xf numFmtId="0" fontId="6" fillId="6" borderId="7" xfId="1" applyFill="1" applyBorder="1" applyProtection="1"/>
    <xf numFmtId="0" fontId="6" fillId="6" borderId="35" xfId="1" applyFill="1" applyBorder="1" applyProtection="1"/>
    <xf numFmtId="0" fontId="7" fillId="0" borderId="2" xfId="0" applyFont="1" applyBorder="1" applyAlignment="1" applyProtection="1">
      <alignment horizontal="left" wrapText="1"/>
    </xf>
    <xf numFmtId="49" fontId="13" fillId="6" borderId="2" xfId="0" applyNumberFormat="1" applyFont="1" applyFill="1" applyBorder="1" applyAlignment="1" applyProtection="1">
      <alignment horizontal="left" wrapText="1"/>
    </xf>
    <xf numFmtId="4" fontId="12" fillId="3" borderId="2" xfId="1" applyNumberFormat="1" applyFont="1" applyFill="1" applyBorder="1" applyAlignment="1" applyProtection="1">
      <alignment horizontal="right" wrapText="1"/>
    </xf>
    <xf numFmtId="0" fontId="10" fillId="6" borderId="7" xfId="1" applyFont="1" applyFill="1" applyBorder="1" applyAlignment="1" applyProtection="1">
      <alignment vertical="top" wrapText="1"/>
    </xf>
    <xf numFmtId="49" fontId="10" fillId="6" borderId="1" xfId="1" applyNumberFormat="1" applyFont="1" applyFill="1" applyBorder="1" applyAlignment="1" applyProtection="1">
      <alignment horizontal="center" shrinkToFit="1"/>
    </xf>
    <xf numFmtId="4" fontId="10" fillId="6" borderId="1" xfId="1" applyNumberFormat="1" applyFont="1" applyFill="1" applyBorder="1" applyAlignment="1" applyProtection="1">
      <alignment horizontal="right"/>
    </xf>
    <xf numFmtId="37" fontId="16" fillId="8" borderId="28" xfId="0" applyNumberFormat="1" applyFont="1" applyFill="1" applyBorder="1" applyAlignment="1" applyProtection="1">
      <alignment horizontal="right"/>
    </xf>
    <xf numFmtId="0" fontId="15" fillId="8" borderId="28" xfId="0" applyFont="1" applyFill="1" applyBorder="1" applyAlignment="1" applyProtection="1">
      <alignment horizontal="left" wrapText="1"/>
    </xf>
    <xf numFmtId="0" fontId="16" fillId="8" borderId="28" xfId="0" applyFont="1" applyFill="1" applyBorder="1" applyAlignment="1" applyProtection="1">
      <alignment horizontal="left" wrapText="1"/>
    </xf>
    <xf numFmtId="164" fontId="16" fillId="8" borderId="28" xfId="0" applyNumberFormat="1" applyFont="1" applyFill="1" applyBorder="1" applyAlignment="1" applyProtection="1">
      <alignment horizontal="right"/>
    </xf>
    <xf numFmtId="0" fontId="0" fillId="0" borderId="0" xfId="0" applyProtection="1"/>
    <xf numFmtId="4" fontId="10" fillId="4" borderId="15" xfId="1" applyNumberFormat="1" applyFont="1" applyFill="1" applyBorder="1" applyProtection="1"/>
    <xf numFmtId="0" fontId="12" fillId="4" borderId="8" xfId="0" applyFont="1" applyFill="1" applyBorder="1" applyAlignment="1" applyProtection="1">
      <alignment horizontal="right"/>
    </xf>
    <xf numFmtId="4" fontId="10" fillId="6" borderId="15" xfId="1" applyNumberFormat="1" applyFont="1" applyFill="1" applyBorder="1" applyProtection="1"/>
    <xf numFmtId="0" fontId="12" fillId="6" borderId="4" xfId="0" applyFont="1" applyFill="1" applyBorder="1" applyAlignment="1" applyProtection="1">
      <alignment horizontal="right"/>
    </xf>
    <xf numFmtId="0" fontId="11" fillId="6" borderId="4" xfId="0" applyFont="1" applyFill="1" applyBorder="1" applyProtection="1"/>
    <xf numFmtId="0" fontId="11" fillId="6" borderId="8" xfId="0" applyFont="1" applyFill="1" applyBorder="1" applyProtection="1"/>
    <xf numFmtId="0" fontId="12" fillId="6" borderId="8" xfId="0" applyFont="1" applyFill="1" applyBorder="1" applyAlignment="1" applyProtection="1">
      <alignment horizontal="right"/>
    </xf>
    <xf numFmtId="4" fontId="10" fillId="6" borderId="3" xfId="1" applyNumberFormat="1" applyFont="1" applyFill="1" applyBorder="1" applyProtection="1"/>
    <xf numFmtId="0" fontId="12" fillId="6" borderId="36" xfId="0" applyFont="1" applyFill="1" applyBorder="1" applyAlignment="1" applyProtection="1">
      <alignment horizontal="right"/>
    </xf>
    <xf numFmtId="39" fontId="7" fillId="7" borderId="1" xfId="0" applyNumberFormat="1" applyFont="1" applyFill="1" applyBorder="1" applyAlignment="1" applyProtection="1">
      <alignment horizontal="right"/>
    </xf>
    <xf numFmtId="39" fontId="7" fillId="7" borderId="3" xfId="0" applyNumberFormat="1" applyFont="1" applyFill="1" applyBorder="1" applyAlignment="1" applyProtection="1">
      <alignment horizontal="right"/>
    </xf>
    <xf numFmtId="39" fontId="16" fillId="8" borderId="28" xfId="0" applyNumberFormat="1" applyFont="1" applyFill="1" applyBorder="1" applyAlignment="1" applyProtection="1">
      <alignment horizontal="right"/>
    </xf>
    <xf numFmtId="0" fontId="8" fillId="0" borderId="0" xfId="1" applyFont="1" applyAlignment="1" applyProtection="1">
      <alignment wrapText="1"/>
      <protection locked="0"/>
    </xf>
    <xf numFmtId="0" fontId="0" fillId="0" borderId="52" xfId="0" applyBorder="1" applyProtection="1"/>
    <xf numFmtId="167" fontId="0" fillId="0" borderId="57" xfId="0" applyNumberFormat="1" applyBorder="1" applyProtection="1"/>
    <xf numFmtId="0" fontId="0" fillId="0" borderId="53" xfId="0" applyBorder="1" applyProtection="1"/>
    <xf numFmtId="167" fontId="0" fillId="0" borderId="50" xfId="0" applyNumberFormat="1" applyBorder="1" applyProtection="1"/>
    <xf numFmtId="0" fontId="0" fillId="0" borderId="54" xfId="0" applyBorder="1" applyProtection="1"/>
    <xf numFmtId="167" fontId="0" fillId="0" borderId="51" xfId="0" applyNumberFormat="1" applyBorder="1" applyProtection="1"/>
    <xf numFmtId="0" fontId="0" fillId="0" borderId="58" xfId="0" applyBorder="1" applyProtection="1"/>
    <xf numFmtId="0" fontId="0" fillId="0" borderId="55" xfId="0" applyBorder="1" applyAlignment="1" applyProtection="1">
      <alignment horizontal="center"/>
    </xf>
    <xf numFmtId="0" fontId="0" fillId="0" borderId="56" xfId="0" applyBorder="1" applyAlignment="1" applyProtection="1">
      <alignment horizontal="center"/>
    </xf>
    <xf numFmtId="0" fontId="8" fillId="0" borderId="47" xfId="1" applyFont="1" applyBorder="1" applyAlignment="1" applyProtection="1">
      <alignment horizontal="center" wrapText="1"/>
    </xf>
    <xf numFmtId="49" fontId="12" fillId="3" borderId="17" xfId="1" applyNumberFormat="1" applyFont="1" applyFill="1" applyBorder="1" applyAlignment="1" applyProtection="1">
      <alignment horizontal="left" wrapText="1"/>
    </xf>
    <xf numFmtId="49" fontId="13" fillId="6" borderId="18" xfId="0" applyNumberFormat="1" applyFont="1" applyFill="1" applyBorder="1" applyAlignment="1" applyProtection="1">
      <alignment horizontal="left" wrapText="1"/>
    </xf>
    <xf numFmtId="0" fontId="8" fillId="0" borderId="0" xfId="1" applyFont="1" applyAlignment="1" applyProtection="1">
      <alignment horizontal="center"/>
    </xf>
    <xf numFmtId="0" fontId="3" fillId="0" borderId="21" xfId="1" applyFont="1" applyBorder="1" applyAlignment="1" applyProtection="1">
      <alignment horizontal="center" shrinkToFit="1"/>
    </xf>
    <xf numFmtId="0" fontId="3" fillId="0" borderId="12" xfId="1" applyFont="1" applyBorder="1" applyAlignment="1" applyProtection="1">
      <alignment horizontal="center" shrinkToFit="1"/>
    </xf>
    <xf numFmtId="0" fontId="3" fillId="0" borderId="22" xfId="1" applyFont="1" applyBorder="1" applyAlignment="1" applyProtection="1">
      <alignment horizontal="center" shrinkToFit="1"/>
    </xf>
    <xf numFmtId="49" fontId="12" fillId="3" borderId="23" xfId="1" applyNumberFormat="1" applyFont="1" applyFill="1" applyBorder="1" applyAlignment="1" applyProtection="1">
      <alignment horizontal="left" wrapText="1"/>
    </xf>
    <xf numFmtId="49" fontId="12" fillId="3" borderId="24" xfId="1" applyNumberFormat="1" applyFont="1" applyFill="1" applyBorder="1" applyAlignment="1" applyProtection="1">
      <alignment horizontal="left" wrapText="1"/>
    </xf>
    <xf numFmtId="0" fontId="5" fillId="0" borderId="10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center"/>
    </xf>
    <xf numFmtId="49" fontId="12" fillId="3" borderId="34" xfId="1" applyNumberFormat="1" applyFont="1" applyFill="1" applyBorder="1" applyAlignment="1" applyProtection="1">
      <alignment horizontal="left" wrapText="1"/>
    </xf>
    <xf numFmtId="49" fontId="17" fillId="10" borderId="31" xfId="0" applyNumberFormat="1" applyFont="1" applyFill="1" applyBorder="1" applyAlignment="1" applyProtection="1">
      <alignment horizontal="center"/>
    </xf>
    <xf numFmtId="49" fontId="17" fillId="10" borderId="37" xfId="0" applyNumberFormat="1" applyFont="1" applyFill="1" applyBorder="1" applyAlignment="1" applyProtection="1">
      <alignment horizontal="center"/>
    </xf>
    <xf numFmtId="49" fontId="17" fillId="10" borderId="38" xfId="0" applyNumberFormat="1" applyFont="1" applyFill="1" applyBorder="1" applyAlignment="1" applyProtection="1">
      <alignment horizontal="center"/>
    </xf>
    <xf numFmtId="0" fontId="17" fillId="0" borderId="31" xfId="0" applyFont="1" applyBorder="1" applyAlignment="1" applyProtection="1">
      <alignment horizontal="center"/>
    </xf>
    <xf numFmtId="0" fontId="17" fillId="0" borderId="38" xfId="0" applyFont="1" applyBorder="1" applyAlignment="1" applyProtection="1">
      <alignment horizontal="center"/>
    </xf>
  </cellXfs>
  <cellStyles count="3">
    <cellStyle name="Normální" xfId="0" builtinId="0"/>
    <cellStyle name="Normální 2" xfId="2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16"/>
  <sheetViews>
    <sheetView workbookViewId="0">
      <selection activeCell="C7" sqref="C7"/>
    </sheetView>
  </sheetViews>
  <sheetFormatPr defaultRowHeight="12.75" x14ac:dyDescent="0.2"/>
  <cols>
    <col min="1" max="1" width="12.85546875" style="7" customWidth="1"/>
    <col min="2" max="2" width="54.28515625" style="7" customWidth="1"/>
    <col min="3" max="3" width="13" style="7" customWidth="1"/>
    <col min="4" max="4" width="12.28515625" style="7" customWidth="1"/>
    <col min="5" max="5" width="10.85546875" style="7" customWidth="1"/>
    <col min="6" max="16384" width="9.140625" style="7"/>
  </cols>
  <sheetData>
    <row r="1" spans="1:7" s="79" customFormat="1" ht="15.6" customHeight="1" thickBot="1" x14ac:dyDescent="0.3">
      <c r="A1" s="172" t="s">
        <v>18</v>
      </c>
      <c r="B1" s="172"/>
      <c r="C1" s="162"/>
      <c r="D1" s="162"/>
      <c r="E1" s="162"/>
      <c r="F1" s="162"/>
      <c r="G1" s="162"/>
    </row>
    <row r="2" spans="1:7" ht="13.5" thickBot="1" x14ac:dyDescent="0.25">
      <c r="A2" s="170" t="s">
        <v>104</v>
      </c>
      <c r="B2" s="171"/>
    </row>
    <row r="3" spans="1:7" x14ac:dyDescent="0.2">
      <c r="A3" s="163" t="s">
        <v>105</v>
      </c>
      <c r="B3" s="164">
        <f>'oprava trávníku'!F42</f>
        <v>0</v>
      </c>
    </row>
    <row r="4" spans="1:7" x14ac:dyDescent="0.2">
      <c r="A4" s="165" t="s">
        <v>106</v>
      </c>
      <c r="B4" s="166">
        <f>B5-B3</f>
        <v>0</v>
      </c>
    </row>
    <row r="5" spans="1:7" ht="13.5" thickBot="1" x14ac:dyDescent="0.25">
      <c r="A5" s="167" t="s">
        <v>107</v>
      </c>
      <c r="B5" s="168">
        <f>B3*1.21</f>
        <v>0</v>
      </c>
    </row>
    <row r="6" spans="1:7" ht="13.5" thickBot="1" x14ac:dyDescent="0.25">
      <c r="A6" s="149"/>
      <c r="B6" s="149"/>
    </row>
    <row r="7" spans="1:7" ht="13.5" thickBot="1" x14ac:dyDescent="0.25">
      <c r="A7" s="170" t="s">
        <v>108</v>
      </c>
      <c r="B7" s="171"/>
    </row>
    <row r="8" spans="1:7" x14ac:dyDescent="0.2">
      <c r="A8" s="163" t="s">
        <v>105</v>
      </c>
      <c r="B8" s="164">
        <f>'oprava závlahy'!F64</f>
        <v>0</v>
      </c>
    </row>
    <row r="9" spans="1:7" x14ac:dyDescent="0.2">
      <c r="A9" s="165" t="s">
        <v>106</v>
      </c>
      <c r="B9" s="166">
        <f>B10-B8</f>
        <v>0</v>
      </c>
    </row>
    <row r="10" spans="1:7" ht="13.5" thickBot="1" x14ac:dyDescent="0.25">
      <c r="A10" s="167" t="s">
        <v>107</v>
      </c>
      <c r="B10" s="168">
        <f>B8*1.21</f>
        <v>0</v>
      </c>
    </row>
    <row r="11" spans="1:7" ht="13.5" thickBot="1" x14ac:dyDescent="0.25">
      <c r="A11" s="149"/>
      <c r="B11" s="149"/>
    </row>
    <row r="12" spans="1:7" ht="13.5" thickBot="1" x14ac:dyDescent="0.25">
      <c r="A12" s="170" t="s">
        <v>109</v>
      </c>
      <c r="B12" s="171"/>
    </row>
    <row r="13" spans="1:7" x14ac:dyDescent="0.2">
      <c r="A13" s="169" t="s">
        <v>105</v>
      </c>
      <c r="B13" s="164">
        <f>B8+B3</f>
        <v>0</v>
      </c>
    </row>
    <row r="14" spans="1:7" x14ac:dyDescent="0.2">
      <c r="A14" s="165" t="s">
        <v>106</v>
      </c>
      <c r="B14" s="166">
        <f>B9+B4</f>
        <v>0</v>
      </c>
    </row>
    <row r="15" spans="1:7" ht="13.5" thickBot="1" x14ac:dyDescent="0.25">
      <c r="A15" s="167" t="s">
        <v>107</v>
      </c>
      <c r="B15" s="168">
        <f>B10+B5</f>
        <v>0</v>
      </c>
    </row>
    <row r="16" spans="1:7" x14ac:dyDescent="0.2">
      <c r="A16" s="149"/>
      <c r="B16" s="149"/>
    </row>
  </sheetData>
  <sheetProtection algorithmName="SHA-512" hashValue="/v9K74OxW78Bx2es3PSnBePy7Y4pfmN1hxKN492kMtT0LV5qpU3nX7L2nL/I17BVpvJ4OuYXOnnodIezB9a9ig==" saltValue="8lsouOKlhOdbNDRzB7Dthw==" spinCount="100000" sheet="1" objects="1" scenarios="1" selectLockedCells="1"/>
  <mergeCells count="4">
    <mergeCell ref="A2:B2"/>
    <mergeCell ref="A7:B7"/>
    <mergeCell ref="A1:B1"/>
    <mergeCell ref="A12:B12"/>
  </mergeCells>
  <pageMargins left="0.7" right="0.7" top="0.78740157499999996" bottom="0.78740157499999996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DX45"/>
  <sheetViews>
    <sheetView showGridLines="0" showZeros="0" zoomScaleNormal="100" workbookViewId="0">
      <selection activeCell="E33" sqref="E33"/>
    </sheetView>
  </sheetViews>
  <sheetFormatPr defaultColWidth="9.140625" defaultRowHeight="12.75" x14ac:dyDescent="0.2"/>
  <cols>
    <col min="1" max="1" width="7.5703125" style="77" bestFit="1" customWidth="1"/>
    <col min="2" max="2" width="72.7109375" style="77" customWidth="1"/>
    <col min="3" max="3" width="5.5703125" style="77" customWidth="1"/>
    <col min="4" max="4" width="8.5703125" style="87" customWidth="1"/>
    <col min="5" max="5" width="11.85546875" style="77" customWidth="1"/>
    <col min="6" max="6" width="22.5703125" style="77" customWidth="1"/>
    <col min="7" max="21" width="9.140625" style="76" customWidth="1"/>
    <col min="22" max="22" width="12.5703125" style="76" customWidth="1"/>
    <col min="23" max="35" width="9.140625" style="76" customWidth="1"/>
    <col min="36" max="36" width="8.5703125" style="76" customWidth="1"/>
    <col min="37" max="37" width="7.42578125" style="76" customWidth="1"/>
    <col min="38" max="38" width="6.140625" style="76" customWidth="1"/>
    <col min="39" max="39" width="4.85546875" style="76" customWidth="1"/>
    <col min="40" max="40" width="7.5703125" style="76" customWidth="1"/>
    <col min="41" max="41" width="7.7109375" style="76" customWidth="1"/>
    <col min="42" max="42" width="7.42578125" style="76" customWidth="1"/>
    <col min="43" max="45" width="2.42578125" style="76" customWidth="1"/>
    <col min="46" max="46" width="10.5703125" style="76" customWidth="1"/>
    <col min="47" max="47" width="11.28515625" style="76" customWidth="1"/>
    <col min="48" max="48" width="5.140625" style="76" customWidth="1"/>
    <col min="49" max="50" width="4.140625" style="76" customWidth="1"/>
    <col min="51" max="51" width="8.7109375" style="76" customWidth="1"/>
    <col min="52" max="52" width="4.7109375" style="76" customWidth="1"/>
    <col min="53" max="53" width="4.28515625" style="76" customWidth="1"/>
    <col min="54" max="54" width="5.28515625" style="76" customWidth="1"/>
    <col min="55" max="55" width="4.7109375" style="76" customWidth="1"/>
    <col min="56" max="56" width="5.7109375" style="76" customWidth="1"/>
    <col min="57" max="57" width="3.85546875" style="76" customWidth="1"/>
    <col min="58" max="58" width="5.85546875" style="76" customWidth="1"/>
    <col min="59" max="59" width="4.28515625" style="76" customWidth="1"/>
    <col min="60" max="60" width="6.5703125" style="76" customWidth="1"/>
    <col min="61" max="61" width="7.7109375" style="76" customWidth="1"/>
    <col min="62" max="62" width="6.28515625" style="76" customWidth="1"/>
    <col min="63" max="63" width="5.5703125" style="76" customWidth="1"/>
    <col min="64" max="64" width="4.7109375" style="76" customWidth="1"/>
    <col min="65" max="65" width="8" style="76" customWidth="1"/>
    <col min="66" max="66" width="5.7109375" style="76" customWidth="1"/>
    <col min="67" max="67" width="6.140625" style="76" customWidth="1"/>
    <col min="68" max="68" width="5.7109375" style="76" customWidth="1"/>
    <col min="69" max="69" width="5.140625" style="76" customWidth="1"/>
    <col min="70" max="70" width="4.140625" style="76" customWidth="1"/>
    <col min="71" max="71" width="3.7109375" style="76" customWidth="1"/>
    <col min="72" max="72" width="4.140625" style="76" customWidth="1"/>
    <col min="73" max="93" width="9.140625" style="76" customWidth="1"/>
    <col min="94" max="104" width="9.140625" style="76" hidden="1" customWidth="1"/>
    <col min="105" max="128" width="9.140625" style="76" customWidth="1"/>
    <col min="129" max="175" width="9.140625" style="77" customWidth="1"/>
    <col min="176" max="16384" width="9.140625" style="77"/>
  </cols>
  <sheetData>
    <row r="1" spans="1:22" ht="15.75" x14ac:dyDescent="0.25">
      <c r="A1" s="175" t="s">
        <v>11</v>
      </c>
      <c r="B1" s="175"/>
      <c r="C1" s="175"/>
      <c r="D1" s="175"/>
      <c r="E1" s="175"/>
      <c r="F1" s="175"/>
    </row>
    <row r="2" spans="1:22" ht="14.25" customHeight="1" thickBot="1" x14ac:dyDescent="0.25">
      <c r="A2" s="88"/>
      <c r="B2" s="89"/>
      <c r="C2" s="89"/>
      <c r="D2" s="90"/>
      <c r="E2" s="89"/>
      <c r="F2" s="89"/>
      <c r="V2" s="78"/>
    </row>
    <row r="3" spans="1:22" ht="13.5" thickTop="1" x14ac:dyDescent="0.2">
      <c r="A3" s="91" t="s">
        <v>0</v>
      </c>
      <c r="B3" s="92" t="s">
        <v>110</v>
      </c>
      <c r="C3" s="181"/>
      <c r="D3" s="181"/>
      <c r="E3" s="181"/>
      <c r="F3" s="182"/>
    </row>
    <row r="4" spans="1:22" ht="13.5" thickBot="1" x14ac:dyDescent="0.25">
      <c r="A4" s="93" t="s">
        <v>1</v>
      </c>
      <c r="B4" s="94" t="s">
        <v>17</v>
      </c>
      <c r="C4" s="95"/>
      <c r="D4" s="176"/>
      <c r="E4" s="177"/>
      <c r="F4" s="178"/>
    </row>
    <row r="5" spans="1:22" ht="13.5" thickTop="1" x14ac:dyDescent="0.2">
      <c r="A5" s="96"/>
      <c r="B5" s="88"/>
      <c r="C5" s="88"/>
      <c r="D5" s="97"/>
      <c r="E5" s="88"/>
      <c r="F5" s="88"/>
    </row>
    <row r="6" spans="1:22" x14ac:dyDescent="0.2">
      <c r="A6" s="98" t="s">
        <v>2</v>
      </c>
      <c r="B6" s="99" t="s">
        <v>3</v>
      </c>
      <c r="C6" s="99" t="s">
        <v>4</v>
      </c>
      <c r="D6" s="99" t="s">
        <v>5</v>
      </c>
      <c r="E6" s="99" t="s">
        <v>15</v>
      </c>
      <c r="F6" s="99" t="s">
        <v>16</v>
      </c>
    </row>
    <row r="7" spans="1:22" s="79" customFormat="1" ht="15" x14ac:dyDescent="0.25">
      <c r="A7" s="100"/>
      <c r="B7" s="101" t="s">
        <v>6</v>
      </c>
      <c r="C7" s="101"/>
      <c r="D7" s="102"/>
      <c r="E7" s="103"/>
      <c r="F7" s="104">
        <f>SUM(F8:F10)</f>
        <v>0</v>
      </c>
    </row>
    <row r="8" spans="1:22" x14ac:dyDescent="0.2">
      <c r="A8" s="105">
        <v>1</v>
      </c>
      <c r="B8" s="106" t="s">
        <v>24</v>
      </c>
      <c r="C8" s="107" t="s">
        <v>7</v>
      </c>
      <c r="D8" s="108">
        <f>D9</f>
        <v>7176</v>
      </c>
      <c r="E8" s="3"/>
      <c r="F8" s="150">
        <f>D8*E8</f>
        <v>0</v>
      </c>
    </row>
    <row r="9" spans="1:22" x14ac:dyDescent="0.2">
      <c r="A9" s="109"/>
      <c r="B9" s="110" t="s">
        <v>37</v>
      </c>
      <c r="C9" s="111"/>
      <c r="D9" s="112">
        <v>7176</v>
      </c>
      <c r="E9" s="80"/>
      <c r="F9" s="151"/>
    </row>
    <row r="10" spans="1:22" x14ac:dyDescent="0.2">
      <c r="A10" s="113">
        <v>2</v>
      </c>
      <c r="B10" s="114" t="s">
        <v>20</v>
      </c>
      <c r="C10" s="107" t="s">
        <v>7</v>
      </c>
      <c r="D10" s="115">
        <f>D11</f>
        <v>14352</v>
      </c>
      <c r="E10" s="3"/>
      <c r="F10" s="150">
        <f>D10*E10</f>
        <v>0</v>
      </c>
    </row>
    <row r="11" spans="1:22" ht="22.5" x14ac:dyDescent="0.2">
      <c r="A11" s="109"/>
      <c r="B11" s="116" t="s">
        <v>25</v>
      </c>
      <c r="C11" s="111"/>
      <c r="D11" s="117">
        <v>14352</v>
      </c>
      <c r="E11" s="80"/>
      <c r="F11" s="151"/>
    </row>
    <row r="12" spans="1:22" s="79" customFormat="1" ht="15" x14ac:dyDescent="0.25">
      <c r="A12" s="100"/>
      <c r="B12" s="101" t="s">
        <v>8</v>
      </c>
      <c r="C12" s="101"/>
      <c r="D12" s="102"/>
      <c r="E12" s="1"/>
      <c r="F12" s="104">
        <f>SUM(F13:F31)</f>
        <v>0</v>
      </c>
    </row>
    <row r="13" spans="1:22" x14ac:dyDescent="0.2">
      <c r="A13" s="118">
        <v>3</v>
      </c>
      <c r="B13" s="119" t="s">
        <v>9</v>
      </c>
      <c r="C13" s="120" t="s">
        <v>7</v>
      </c>
      <c r="D13" s="121">
        <f>D14</f>
        <v>7176</v>
      </c>
      <c r="E13" s="3"/>
      <c r="F13" s="152">
        <f>D13*E13</f>
        <v>0</v>
      </c>
    </row>
    <row r="14" spans="1:22" ht="31.15" customHeight="1" x14ac:dyDescent="0.2">
      <c r="A14" s="122"/>
      <c r="B14" s="173" t="s">
        <v>34</v>
      </c>
      <c r="C14" s="174"/>
      <c r="D14" s="123">
        <v>7176</v>
      </c>
      <c r="E14" s="81"/>
      <c r="F14" s="153"/>
    </row>
    <row r="15" spans="1:22" x14ac:dyDescent="0.2">
      <c r="A15" s="118">
        <v>4</v>
      </c>
      <c r="B15" s="119" t="s">
        <v>19</v>
      </c>
      <c r="C15" s="120" t="s">
        <v>7</v>
      </c>
      <c r="D15" s="124">
        <v>7176</v>
      </c>
      <c r="E15" s="3"/>
      <c r="F15" s="152">
        <f>D15*E15</f>
        <v>0</v>
      </c>
    </row>
    <row r="16" spans="1:22" x14ac:dyDescent="0.2">
      <c r="A16" s="122"/>
      <c r="B16" s="173" t="s">
        <v>26</v>
      </c>
      <c r="C16" s="174"/>
      <c r="D16" s="125"/>
      <c r="E16" s="82"/>
      <c r="F16" s="154"/>
    </row>
    <row r="17" spans="1:6" x14ac:dyDescent="0.2">
      <c r="A17" s="118">
        <v>5</v>
      </c>
      <c r="B17" s="119" t="s">
        <v>22</v>
      </c>
      <c r="C17" s="120" t="s">
        <v>7</v>
      </c>
      <c r="D17" s="124">
        <v>7176</v>
      </c>
      <c r="E17" s="3"/>
      <c r="F17" s="152">
        <f>D17*E17</f>
        <v>0</v>
      </c>
    </row>
    <row r="18" spans="1:6" x14ac:dyDescent="0.2">
      <c r="A18" s="122"/>
      <c r="B18" s="173" t="s">
        <v>27</v>
      </c>
      <c r="C18" s="174"/>
      <c r="D18" s="125"/>
      <c r="F18" s="154"/>
    </row>
    <row r="19" spans="1:6" x14ac:dyDescent="0.2">
      <c r="A19" s="118">
        <v>6</v>
      </c>
      <c r="B19" s="119" t="s">
        <v>23</v>
      </c>
      <c r="C19" s="120" t="s">
        <v>7</v>
      </c>
      <c r="D19" s="121">
        <v>7176</v>
      </c>
      <c r="E19" s="82"/>
      <c r="F19" s="152">
        <f>D19*E20</f>
        <v>0</v>
      </c>
    </row>
    <row r="20" spans="1:6" x14ac:dyDescent="0.2">
      <c r="A20" s="122"/>
      <c r="B20" s="173" t="s">
        <v>28</v>
      </c>
      <c r="C20" s="174"/>
      <c r="D20" s="123">
        <v>7176</v>
      </c>
      <c r="E20" s="3"/>
      <c r="F20" s="153"/>
    </row>
    <row r="21" spans="1:6" x14ac:dyDescent="0.2">
      <c r="A21" s="118">
        <v>7</v>
      </c>
      <c r="B21" s="119" t="s">
        <v>12</v>
      </c>
      <c r="C21" s="120" t="s">
        <v>10</v>
      </c>
      <c r="D21" s="121">
        <v>300</v>
      </c>
      <c r="E21" s="3"/>
      <c r="F21" s="152">
        <f>D21*E21</f>
        <v>0</v>
      </c>
    </row>
    <row r="22" spans="1:6" x14ac:dyDescent="0.2">
      <c r="A22" s="126"/>
      <c r="B22" s="173" t="s">
        <v>29</v>
      </c>
      <c r="C22" s="174"/>
      <c r="D22" s="121"/>
      <c r="E22" s="5"/>
      <c r="F22" s="152"/>
    </row>
    <row r="23" spans="1:6" x14ac:dyDescent="0.2">
      <c r="A23" s="118">
        <v>8</v>
      </c>
      <c r="B23" s="127" t="s">
        <v>41</v>
      </c>
      <c r="C23" s="120" t="s">
        <v>7</v>
      </c>
      <c r="D23" s="121">
        <v>7176</v>
      </c>
      <c r="E23" s="5"/>
      <c r="F23" s="152">
        <f>D23*E23</f>
        <v>0</v>
      </c>
    </row>
    <row r="24" spans="1:6" x14ac:dyDescent="0.2">
      <c r="A24" s="128"/>
      <c r="B24" s="183" t="s">
        <v>30</v>
      </c>
      <c r="C24" s="174"/>
      <c r="D24" s="129"/>
      <c r="E24" s="83"/>
      <c r="F24" s="155"/>
    </row>
    <row r="25" spans="1:6" x14ac:dyDescent="0.2">
      <c r="A25" s="118">
        <v>9</v>
      </c>
      <c r="B25" s="119" t="s">
        <v>31</v>
      </c>
      <c r="C25" s="120" t="s">
        <v>7</v>
      </c>
      <c r="D25" s="121">
        <v>7176</v>
      </c>
      <c r="E25" s="5"/>
      <c r="F25" s="152">
        <f>D25*E25</f>
        <v>0</v>
      </c>
    </row>
    <row r="26" spans="1:6" x14ac:dyDescent="0.2">
      <c r="A26" s="128"/>
      <c r="B26" s="179" t="s">
        <v>40</v>
      </c>
      <c r="C26" s="180"/>
      <c r="D26" s="129"/>
      <c r="E26" s="83"/>
      <c r="F26" s="155"/>
    </row>
    <row r="27" spans="1:6" x14ac:dyDescent="0.2">
      <c r="A27" s="126">
        <v>10</v>
      </c>
      <c r="B27" s="119" t="s">
        <v>32</v>
      </c>
      <c r="C27" s="120" t="s">
        <v>7</v>
      </c>
      <c r="D27" s="121">
        <f>D28</f>
        <v>7176</v>
      </c>
      <c r="E27" s="3"/>
      <c r="F27" s="152">
        <f>D27*E27</f>
        <v>0</v>
      </c>
    </row>
    <row r="28" spans="1:6" x14ac:dyDescent="0.2">
      <c r="A28" s="130"/>
      <c r="B28" s="179" t="s">
        <v>33</v>
      </c>
      <c r="C28" s="180"/>
      <c r="D28" s="131">
        <v>7176</v>
      </c>
      <c r="E28" s="84"/>
      <c r="F28" s="156"/>
    </row>
    <row r="29" spans="1:6" x14ac:dyDescent="0.2">
      <c r="A29" s="132">
        <v>11</v>
      </c>
      <c r="B29" s="119" t="s">
        <v>35</v>
      </c>
      <c r="C29" s="133" t="s">
        <v>13</v>
      </c>
      <c r="D29" s="134">
        <v>1</v>
      </c>
      <c r="E29" s="4"/>
      <c r="F29" s="157">
        <f>D29*E29</f>
        <v>0</v>
      </c>
    </row>
    <row r="30" spans="1:6" x14ac:dyDescent="0.2">
      <c r="A30" s="132"/>
      <c r="B30" s="179" t="s">
        <v>38</v>
      </c>
      <c r="C30" s="180"/>
      <c r="D30" s="134"/>
      <c r="E30" s="4"/>
      <c r="F30" s="157"/>
    </row>
    <row r="31" spans="1:6" x14ac:dyDescent="0.2">
      <c r="A31" s="132">
        <v>12</v>
      </c>
      <c r="B31" s="135" t="s">
        <v>46</v>
      </c>
      <c r="C31" s="133" t="s">
        <v>21</v>
      </c>
      <c r="D31" s="134">
        <v>2</v>
      </c>
      <c r="E31" s="4"/>
      <c r="F31" s="157">
        <f>D31*E31</f>
        <v>0</v>
      </c>
    </row>
    <row r="32" spans="1:6" s="79" customFormat="1" ht="15" x14ac:dyDescent="0.25">
      <c r="A32" s="136"/>
      <c r="B32" s="101" t="s">
        <v>14</v>
      </c>
      <c r="C32" s="101"/>
      <c r="D32" s="102"/>
      <c r="E32" s="1"/>
      <c r="F32" s="104">
        <f>SUM(F33:F34)</f>
        <v>0</v>
      </c>
    </row>
    <row r="33" spans="1:6" x14ac:dyDescent="0.2">
      <c r="A33" s="126">
        <v>13</v>
      </c>
      <c r="B33" s="119" t="s">
        <v>36</v>
      </c>
      <c r="C33" s="120" t="s">
        <v>10</v>
      </c>
      <c r="D33" s="121">
        <f>D34</f>
        <v>300</v>
      </c>
      <c r="E33" s="3"/>
      <c r="F33" s="152">
        <f>D33*E33</f>
        <v>0</v>
      </c>
    </row>
    <row r="34" spans="1:6" x14ac:dyDescent="0.2">
      <c r="A34" s="137"/>
      <c r="B34" s="173" t="s">
        <v>39</v>
      </c>
      <c r="C34" s="174"/>
      <c r="D34" s="123">
        <v>300</v>
      </c>
      <c r="E34" s="81"/>
      <c r="F34" s="153"/>
    </row>
    <row r="35" spans="1:6" x14ac:dyDescent="0.2">
      <c r="A35" s="138"/>
      <c r="B35" s="139" t="s">
        <v>42</v>
      </c>
      <c r="C35" s="140"/>
      <c r="D35" s="141"/>
      <c r="E35" s="85"/>
      <c r="F35" s="158"/>
    </row>
    <row r="36" spans="1:6" x14ac:dyDescent="0.2">
      <c r="A36" s="126">
        <v>14</v>
      </c>
      <c r="B36" s="142" t="s">
        <v>43</v>
      </c>
      <c r="C36" s="143" t="s">
        <v>21</v>
      </c>
      <c r="D36" s="144">
        <v>10</v>
      </c>
      <c r="E36" s="6"/>
      <c r="F36" s="159">
        <f>D36*E36</f>
        <v>0</v>
      </c>
    </row>
    <row r="37" spans="1:6" x14ac:dyDescent="0.2">
      <c r="A37" s="118"/>
      <c r="B37" s="173" t="s">
        <v>47</v>
      </c>
      <c r="C37" s="174"/>
      <c r="D37" s="134"/>
      <c r="E37" s="3"/>
      <c r="F37" s="160"/>
    </row>
    <row r="38" spans="1:6" x14ac:dyDescent="0.2">
      <c r="A38" s="118">
        <v>15</v>
      </c>
      <c r="B38" s="127" t="s">
        <v>44</v>
      </c>
      <c r="C38" s="133" t="s">
        <v>45</v>
      </c>
      <c r="D38" s="134">
        <v>2</v>
      </c>
      <c r="E38" s="3"/>
      <c r="F38" s="160"/>
    </row>
    <row r="39" spans="1:6" x14ac:dyDescent="0.2">
      <c r="A39" s="118"/>
      <c r="B39" s="127"/>
      <c r="C39" s="133"/>
      <c r="D39" s="134"/>
      <c r="E39" s="3"/>
      <c r="F39" s="160"/>
    </row>
    <row r="40" spans="1:6" x14ac:dyDescent="0.2">
      <c r="A40" s="118"/>
      <c r="B40" s="127"/>
      <c r="C40" s="133"/>
      <c r="D40" s="134"/>
      <c r="E40" s="3"/>
      <c r="F40" s="160"/>
    </row>
    <row r="41" spans="1:6" x14ac:dyDescent="0.2">
      <c r="A41" s="118"/>
      <c r="B41" s="127"/>
      <c r="C41" s="133"/>
      <c r="D41" s="134"/>
      <c r="E41" s="3"/>
      <c r="F41" s="160">
        <f>D41*E41</f>
        <v>0</v>
      </c>
    </row>
    <row r="42" spans="1:6" s="79" customFormat="1" ht="15.75" thickBot="1" x14ac:dyDescent="0.3">
      <c r="A42" s="145"/>
      <c r="B42" s="146" t="s">
        <v>16</v>
      </c>
      <c r="C42" s="147"/>
      <c r="D42" s="148"/>
      <c r="E42" s="2"/>
      <c r="F42" s="161">
        <f>F7+F12+F32+F36+F41</f>
        <v>0</v>
      </c>
    </row>
    <row r="43" spans="1:6" ht="13.5" thickTop="1" x14ac:dyDescent="0.2">
      <c r="A43" s="149"/>
      <c r="B43" s="149"/>
      <c r="C43" s="149"/>
      <c r="D43" s="149"/>
      <c r="E43" s="7"/>
      <c r="F43" s="149"/>
    </row>
    <row r="45" spans="1:6" x14ac:dyDescent="0.2">
      <c r="B45" s="86"/>
    </row>
  </sheetData>
  <sheetProtection algorithmName="SHA-512" hashValue="/PXDHeBAKWs3optPTwD5g2+eBIv259lJ3t6RXLXZczsk4WOvJIzXui1UGoDb1cplLLrkmPWErkouv9oQDfSkRg==" saltValue="uqwPzcAYxaw0FryMuC8TWQ==" spinCount="100000" sheet="1" objects="1" scenarios="1" selectLockedCells="1"/>
  <mergeCells count="14">
    <mergeCell ref="B37:C37"/>
    <mergeCell ref="B34:C34"/>
    <mergeCell ref="B14:C14"/>
    <mergeCell ref="B20:C20"/>
    <mergeCell ref="A1:F1"/>
    <mergeCell ref="D4:F4"/>
    <mergeCell ref="B28:C28"/>
    <mergeCell ref="C3:F3"/>
    <mergeCell ref="B16:C16"/>
    <mergeCell ref="B18:C18"/>
    <mergeCell ref="B22:C22"/>
    <mergeCell ref="B24:C24"/>
    <mergeCell ref="B26:C26"/>
    <mergeCell ref="B30:C30"/>
  </mergeCells>
  <printOptions gridLinesSet="0"/>
  <pageMargins left="0.27559055118110237" right="0.15748031496062992" top="0.59055118110236227" bottom="0.98425196850393704" header="0.19685039370078741" footer="0.51181102362204722"/>
  <pageSetup paperSize="9" fitToHeight="3" orientation="landscape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workbookViewId="0">
      <selection activeCell="E17" sqref="E17"/>
    </sheetView>
  </sheetViews>
  <sheetFormatPr defaultRowHeight="12.75" x14ac:dyDescent="0.2"/>
  <cols>
    <col min="1" max="1" width="9.140625" style="7"/>
    <col min="2" max="2" width="64.140625" style="7" customWidth="1"/>
    <col min="3" max="3" width="10.85546875" style="7" customWidth="1"/>
    <col min="4" max="4" width="13.42578125" style="7" customWidth="1"/>
    <col min="5" max="5" width="12.7109375" style="7" customWidth="1"/>
    <col min="6" max="6" width="15.140625" style="7" customWidth="1"/>
    <col min="7" max="16384" width="9.140625" style="7"/>
  </cols>
  <sheetData>
    <row r="1" spans="1:6" ht="13.5" thickBot="1" x14ac:dyDescent="0.25">
      <c r="A1" s="21"/>
      <c r="B1" s="184" t="s">
        <v>48</v>
      </c>
      <c r="C1" s="185"/>
      <c r="D1" s="185"/>
      <c r="E1" s="185"/>
      <c r="F1" s="186"/>
    </row>
    <row r="2" spans="1:6" ht="13.5" thickBot="1" x14ac:dyDescent="0.25">
      <c r="A2" s="21"/>
      <c r="B2" s="22"/>
      <c r="C2" s="22"/>
      <c r="D2" s="22"/>
      <c r="E2" s="22"/>
      <c r="F2" s="22"/>
    </row>
    <row r="3" spans="1:6" ht="13.5" thickBot="1" x14ac:dyDescent="0.25">
      <c r="A3" s="21"/>
      <c r="B3" s="23"/>
      <c r="C3" s="24"/>
      <c r="D3" s="187"/>
      <c r="E3" s="188"/>
      <c r="F3" s="58"/>
    </row>
    <row r="4" spans="1:6" x14ac:dyDescent="0.2">
      <c r="A4" s="21"/>
      <c r="B4" s="21"/>
      <c r="C4" s="24"/>
      <c r="D4" s="21"/>
      <c r="E4" s="21"/>
      <c r="F4" s="21"/>
    </row>
    <row r="5" spans="1:6" x14ac:dyDescent="0.2">
      <c r="A5" s="25"/>
      <c r="B5" s="25" t="s">
        <v>49</v>
      </c>
      <c r="C5" s="25" t="s">
        <v>50</v>
      </c>
      <c r="D5" s="25" t="s">
        <v>51</v>
      </c>
      <c r="E5" s="25" t="s">
        <v>52</v>
      </c>
      <c r="F5" s="25" t="s">
        <v>53</v>
      </c>
    </row>
    <row r="6" spans="1:6" ht="13.5" thickBot="1" x14ac:dyDescent="0.25">
      <c r="A6" s="25"/>
      <c r="B6" s="25"/>
      <c r="C6" s="25"/>
      <c r="D6" s="25"/>
      <c r="E6" s="25"/>
      <c r="F6" s="25"/>
    </row>
    <row r="7" spans="1:6" x14ac:dyDescent="0.2">
      <c r="A7" s="26" t="s">
        <v>54</v>
      </c>
      <c r="B7" s="27" t="s">
        <v>55</v>
      </c>
      <c r="C7" s="28"/>
      <c r="D7" s="70"/>
      <c r="E7" s="8"/>
      <c r="F7" s="59"/>
    </row>
    <row r="8" spans="1:6" x14ac:dyDescent="0.2">
      <c r="A8" s="29">
        <v>1</v>
      </c>
      <c r="B8" s="30" t="s">
        <v>56</v>
      </c>
      <c r="C8" s="31" t="s">
        <v>13</v>
      </c>
      <c r="D8" s="71">
        <v>1</v>
      </c>
      <c r="E8" s="9"/>
      <c r="F8" s="60">
        <f>D8*E8</f>
        <v>0</v>
      </c>
    </row>
    <row r="9" spans="1:6" ht="13.5" thickBot="1" x14ac:dyDescent="0.25">
      <c r="A9" s="32"/>
      <c r="B9" s="33"/>
      <c r="C9" s="34"/>
      <c r="D9" s="72"/>
      <c r="E9" s="10"/>
      <c r="F9" s="61">
        <f>SUM(F8:F8)</f>
        <v>0</v>
      </c>
    </row>
    <row r="10" spans="1:6" ht="13.5" thickBot="1" x14ac:dyDescent="0.25">
      <c r="A10" s="35"/>
      <c r="B10" s="25"/>
      <c r="C10" s="25"/>
      <c r="D10" s="25"/>
      <c r="E10" s="11"/>
      <c r="F10" s="62"/>
    </row>
    <row r="11" spans="1:6" x14ac:dyDescent="0.2">
      <c r="A11" s="36"/>
      <c r="B11" s="37" t="s">
        <v>57</v>
      </c>
      <c r="C11" s="38"/>
      <c r="D11" s="73"/>
      <c r="E11" s="12"/>
      <c r="F11" s="63"/>
    </row>
    <row r="12" spans="1:6" x14ac:dyDescent="0.2">
      <c r="A12" s="29">
        <v>2</v>
      </c>
      <c r="B12" s="30" t="s">
        <v>58</v>
      </c>
      <c r="C12" s="31" t="s">
        <v>13</v>
      </c>
      <c r="D12" s="71">
        <v>1</v>
      </c>
      <c r="E12" s="9"/>
      <c r="F12" s="60">
        <f>D12*E12</f>
        <v>0</v>
      </c>
    </row>
    <row r="13" spans="1:6" x14ac:dyDescent="0.2">
      <c r="A13" s="29">
        <v>3</v>
      </c>
      <c r="B13" s="30" t="s">
        <v>59</v>
      </c>
      <c r="C13" s="31" t="s">
        <v>13</v>
      </c>
      <c r="D13" s="71">
        <v>1</v>
      </c>
      <c r="E13" s="9"/>
      <c r="F13" s="60">
        <f>D13*E13</f>
        <v>0</v>
      </c>
    </row>
    <row r="14" spans="1:6" x14ac:dyDescent="0.2">
      <c r="A14" s="29">
        <v>4</v>
      </c>
      <c r="B14" s="30" t="s">
        <v>60</v>
      </c>
      <c r="C14" s="31" t="s">
        <v>61</v>
      </c>
      <c r="D14" s="71">
        <v>460</v>
      </c>
      <c r="E14" s="9"/>
      <c r="F14" s="60">
        <f t="shared" ref="F14:F21" si="0">D14*E14</f>
        <v>0</v>
      </c>
    </row>
    <row r="15" spans="1:6" x14ac:dyDescent="0.2">
      <c r="A15" s="29">
        <v>5</v>
      </c>
      <c r="B15" s="30" t="s">
        <v>62</v>
      </c>
      <c r="C15" s="31" t="s">
        <v>61</v>
      </c>
      <c r="D15" s="71">
        <f>D14</f>
        <v>460</v>
      </c>
      <c r="E15" s="9"/>
      <c r="F15" s="60">
        <f t="shared" si="0"/>
        <v>0</v>
      </c>
    </row>
    <row r="16" spans="1:6" ht="26.25" customHeight="1" x14ac:dyDescent="0.2">
      <c r="A16" s="39">
        <v>6</v>
      </c>
      <c r="B16" s="40" t="s">
        <v>63</v>
      </c>
      <c r="C16" s="41" t="s">
        <v>64</v>
      </c>
      <c r="D16" s="74">
        <v>31.28</v>
      </c>
      <c r="E16" s="13"/>
      <c r="F16" s="64">
        <f t="shared" si="0"/>
        <v>0</v>
      </c>
    </row>
    <row r="17" spans="1:6" x14ac:dyDescent="0.2">
      <c r="A17" s="29">
        <v>7</v>
      </c>
      <c r="B17" s="30" t="s">
        <v>65</v>
      </c>
      <c r="C17" s="31" t="s">
        <v>64</v>
      </c>
      <c r="D17" s="71">
        <v>23</v>
      </c>
      <c r="E17" s="9"/>
      <c r="F17" s="65">
        <f t="shared" si="0"/>
        <v>0</v>
      </c>
    </row>
    <row r="18" spans="1:6" x14ac:dyDescent="0.2">
      <c r="A18" s="29">
        <v>8</v>
      </c>
      <c r="B18" s="30" t="s">
        <v>66</v>
      </c>
      <c r="C18" s="31" t="s">
        <v>21</v>
      </c>
      <c r="D18" s="71">
        <f>D32+D33</f>
        <v>13</v>
      </c>
      <c r="E18" s="9"/>
      <c r="F18" s="60">
        <f t="shared" si="0"/>
        <v>0</v>
      </c>
    </row>
    <row r="19" spans="1:6" ht="23.25" customHeight="1" x14ac:dyDescent="0.2">
      <c r="A19" s="39">
        <v>9</v>
      </c>
      <c r="B19" s="40" t="s">
        <v>67</v>
      </c>
      <c r="C19" s="41" t="s">
        <v>21</v>
      </c>
      <c r="D19" s="74">
        <f>D32+D33</f>
        <v>13</v>
      </c>
      <c r="E19" s="13"/>
      <c r="F19" s="64">
        <f t="shared" si="0"/>
        <v>0</v>
      </c>
    </row>
    <row r="20" spans="1:6" ht="27" customHeight="1" x14ac:dyDescent="0.2">
      <c r="A20" s="29">
        <v>10</v>
      </c>
      <c r="B20" s="40" t="s">
        <v>68</v>
      </c>
      <c r="C20" s="31" t="s">
        <v>64</v>
      </c>
      <c r="D20" s="71">
        <v>9.1999999999999993</v>
      </c>
      <c r="E20" s="9"/>
      <c r="F20" s="60">
        <f>D20*E20</f>
        <v>0</v>
      </c>
    </row>
    <row r="21" spans="1:6" ht="24.75" customHeight="1" x14ac:dyDescent="0.2">
      <c r="A21" s="29">
        <v>11</v>
      </c>
      <c r="B21" s="40" t="s">
        <v>69</v>
      </c>
      <c r="C21" s="31" t="s">
        <v>64</v>
      </c>
      <c r="D21" s="71">
        <v>13.8</v>
      </c>
      <c r="E21" s="9"/>
      <c r="F21" s="60">
        <f t="shared" si="0"/>
        <v>0</v>
      </c>
    </row>
    <row r="22" spans="1:6" ht="13.5" thickBot="1" x14ac:dyDescent="0.25">
      <c r="A22" s="32"/>
      <c r="B22" s="42"/>
      <c r="C22" s="43"/>
      <c r="D22" s="42"/>
      <c r="E22" s="14"/>
      <c r="F22" s="66">
        <f>SUM(F12:F21)</f>
        <v>0</v>
      </c>
    </row>
    <row r="23" spans="1:6" ht="13.5" thickBot="1" x14ac:dyDescent="0.25">
      <c r="A23" s="35"/>
      <c r="B23" s="21"/>
      <c r="C23" s="24"/>
      <c r="D23" s="21"/>
      <c r="E23" s="15"/>
      <c r="F23" s="51"/>
    </row>
    <row r="24" spans="1:6" x14ac:dyDescent="0.2">
      <c r="A24" s="36"/>
      <c r="B24" s="37" t="s">
        <v>70</v>
      </c>
      <c r="C24" s="38"/>
      <c r="D24" s="73"/>
      <c r="E24" s="12"/>
      <c r="F24" s="63"/>
    </row>
    <row r="25" spans="1:6" x14ac:dyDescent="0.2">
      <c r="A25" s="29"/>
      <c r="B25" s="21"/>
      <c r="C25" s="24"/>
      <c r="D25" s="21"/>
      <c r="E25" s="15"/>
      <c r="F25" s="67"/>
    </row>
    <row r="26" spans="1:6" x14ac:dyDescent="0.2">
      <c r="A26" s="44">
        <v>12</v>
      </c>
      <c r="B26" s="45" t="s">
        <v>111</v>
      </c>
      <c r="C26" s="46" t="s">
        <v>61</v>
      </c>
      <c r="D26" s="75">
        <v>460</v>
      </c>
      <c r="E26" s="16"/>
      <c r="F26" s="68">
        <f>D26*E26</f>
        <v>0</v>
      </c>
    </row>
    <row r="27" spans="1:6" x14ac:dyDescent="0.2">
      <c r="A27" s="29">
        <v>13</v>
      </c>
      <c r="B27" s="30" t="s">
        <v>71</v>
      </c>
      <c r="C27" s="31" t="s">
        <v>61</v>
      </c>
      <c r="D27" s="71">
        <f>D26</f>
        <v>460</v>
      </c>
      <c r="E27" s="9"/>
      <c r="F27" s="60">
        <f>D27*E27</f>
        <v>0</v>
      </c>
    </row>
    <row r="28" spans="1:6" x14ac:dyDescent="0.2">
      <c r="A28" s="29">
        <v>14</v>
      </c>
      <c r="B28" s="30" t="s">
        <v>72</v>
      </c>
      <c r="C28" s="31" t="s">
        <v>61</v>
      </c>
      <c r="D28" s="71">
        <f>D26</f>
        <v>460</v>
      </c>
      <c r="E28" s="9"/>
      <c r="F28" s="60">
        <f>D28*E28</f>
        <v>0</v>
      </c>
    </row>
    <row r="29" spans="1:6" ht="13.5" thickBot="1" x14ac:dyDescent="0.25">
      <c r="A29" s="32"/>
      <c r="B29" s="42"/>
      <c r="C29" s="43"/>
      <c r="D29" s="42"/>
      <c r="E29" s="14"/>
      <c r="F29" s="66">
        <f>SUM(F26:F28)</f>
        <v>0</v>
      </c>
    </row>
    <row r="30" spans="1:6" ht="13.5" thickBot="1" x14ac:dyDescent="0.25">
      <c r="A30" s="35"/>
      <c r="B30" s="21"/>
      <c r="C30" s="24"/>
      <c r="D30" s="21"/>
      <c r="E30" s="15"/>
      <c r="F30" s="69"/>
    </row>
    <row r="31" spans="1:6" x14ac:dyDescent="0.2">
      <c r="A31" s="36"/>
      <c r="B31" s="37" t="s">
        <v>73</v>
      </c>
      <c r="C31" s="38"/>
      <c r="D31" s="73"/>
      <c r="E31" s="12"/>
      <c r="F31" s="63"/>
    </row>
    <row r="32" spans="1:6" x14ac:dyDescent="0.2">
      <c r="A32" s="29">
        <v>15</v>
      </c>
      <c r="B32" s="30" t="s">
        <v>74</v>
      </c>
      <c r="C32" s="31" t="s">
        <v>21</v>
      </c>
      <c r="D32" s="31">
        <v>10</v>
      </c>
      <c r="E32" s="17"/>
      <c r="F32" s="60">
        <f t="shared" ref="F32:F37" si="1">D32*E32</f>
        <v>0</v>
      </c>
    </row>
    <row r="33" spans="1:6" x14ac:dyDescent="0.2">
      <c r="A33" s="44">
        <v>16</v>
      </c>
      <c r="B33" s="45" t="s">
        <v>75</v>
      </c>
      <c r="C33" s="46" t="s">
        <v>21</v>
      </c>
      <c r="D33" s="46">
        <v>3</v>
      </c>
      <c r="E33" s="18"/>
      <c r="F33" s="68">
        <f t="shared" si="1"/>
        <v>0</v>
      </c>
    </row>
    <row r="34" spans="1:6" x14ac:dyDescent="0.2">
      <c r="A34" s="29">
        <v>17</v>
      </c>
      <c r="B34" s="30" t="s">
        <v>76</v>
      </c>
      <c r="C34" s="31" t="s">
        <v>21</v>
      </c>
      <c r="D34" s="31">
        <v>1</v>
      </c>
      <c r="E34" s="17"/>
      <c r="F34" s="60">
        <f t="shared" si="1"/>
        <v>0</v>
      </c>
    </row>
    <row r="35" spans="1:6" x14ac:dyDescent="0.2">
      <c r="A35" s="44">
        <v>18</v>
      </c>
      <c r="B35" s="45" t="s">
        <v>112</v>
      </c>
      <c r="C35" s="46" t="s">
        <v>21</v>
      </c>
      <c r="D35" s="46">
        <f>D36</f>
        <v>13</v>
      </c>
      <c r="E35" s="18"/>
      <c r="F35" s="68">
        <f t="shared" si="1"/>
        <v>0</v>
      </c>
    </row>
    <row r="36" spans="1:6" x14ac:dyDescent="0.2">
      <c r="A36" s="44">
        <v>19</v>
      </c>
      <c r="B36" s="45" t="s">
        <v>77</v>
      </c>
      <c r="C36" s="46" t="s">
        <v>21</v>
      </c>
      <c r="D36" s="46">
        <f>D32+D33</f>
        <v>13</v>
      </c>
      <c r="E36" s="18"/>
      <c r="F36" s="68">
        <f t="shared" si="1"/>
        <v>0</v>
      </c>
    </row>
    <row r="37" spans="1:6" x14ac:dyDescent="0.2">
      <c r="A37" s="29">
        <v>20</v>
      </c>
      <c r="B37" s="30" t="s">
        <v>78</v>
      </c>
      <c r="C37" s="31" t="s">
        <v>21</v>
      </c>
      <c r="D37" s="31">
        <v>1</v>
      </c>
      <c r="E37" s="17"/>
      <c r="F37" s="60">
        <f t="shared" si="1"/>
        <v>0</v>
      </c>
    </row>
    <row r="38" spans="1:6" ht="13.5" thickBot="1" x14ac:dyDescent="0.25">
      <c r="A38" s="32"/>
      <c r="B38" s="42"/>
      <c r="C38" s="43"/>
      <c r="D38" s="42"/>
      <c r="E38" s="14"/>
      <c r="F38" s="66">
        <f>SUM(F32:F37)</f>
        <v>0</v>
      </c>
    </row>
    <row r="39" spans="1:6" ht="13.5" thickBot="1" x14ac:dyDescent="0.25">
      <c r="A39" s="35"/>
      <c r="B39" s="21"/>
      <c r="C39" s="24"/>
      <c r="D39" s="21"/>
      <c r="E39" s="15"/>
      <c r="F39" s="51"/>
    </row>
    <row r="40" spans="1:6" x14ac:dyDescent="0.2">
      <c r="A40" s="36"/>
      <c r="B40" s="37" t="s">
        <v>79</v>
      </c>
      <c r="C40" s="38"/>
      <c r="D40" s="73"/>
      <c r="E40" s="12"/>
      <c r="F40" s="63"/>
    </row>
    <row r="41" spans="1:6" x14ac:dyDescent="0.2">
      <c r="A41" s="29">
        <v>21</v>
      </c>
      <c r="B41" s="30" t="s">
        <v>80</v>
      </c>
      <c r="C41" s="31" t="s">
        <v>21</v>
      </c>
      <c r="D41" s="31">
        <v>1</v>
      </c>
      <c r="E41" s="17"/>
      <c r="F41" s="60">
        <f>D41*E41</f>
        <v>0</v>
      </c>
    </row>
    <row r="42" spans="1:6" x14ac:dyDescent="0.2">
      <c r="A42" s="29">
        <v>22</v>
      </c>
      <c r="B42" s="30" t="s">
        <v>81</v>
      </c>
      <c r="C42" s="31" t="s">
        <v>21</v>
      </c>
      <c r="D42" s="31">
        <v>1</v>
      </c>
      <c r="E42" s="17"/>
      <c r="F42" s="60">
        <f t="shared" ref="F42:F46" si="2">D42*E42</f>
        <v>0</v>
      </c>
    </row>
    <row r="43" spans="1:6" x14ac:dyDescent="0.2">
      <c r="A43" s="29">
        <v>23</v>
      </c>
      <c r="B43" s="30" t="s">
        <v>82</v>
      </c>
      <c r="C43" s="31" t="s">
        <v>83</v>
      </c>
      <c r="D43" s="31">
        <v>600</v>
      </c>
      <c r="E43" s="17"/>
      <c r="F43" s="60">
        <f t="shared" si="2"/>
        <v>0</v>
      </c>
    </row>
    <row r="44" spans="1:6" x14ac:dyDescent="0.2">
      <c r="A44" s="29">
        <v>24</v>
      </c>
      <c r="B44" s="30" t="s">
        <v>84</v>
      </c>
      <c r="C44" s="31" t="s">
        <v>83</v>
      </c>
      <c r="D44" s="31">
        <v>20</v>
      </c>
      <c r="E44" s="17"/>
      <c r="F44" s="60">
        <f t="shared" si="2"/>
        <v>0</v>
      </c>
    </row>
    <row r="45" spans="1:6" x14ac:dyDescent="0.2">
      <c r="A45" s="29">
        <v>25</v>
      </c>
      <c r="B45" s="30" t="s">
        <v>85</v>
      </c>
      <c r="C45" s="31" t="s">
        <v>21</v>
      </c>
      <c r="D45" s="31">
        <v>30</v>
      </c>
      <c r="E45" s="17"/>
      <c r="F45" s="60">
        <f t="shared" si="2"/>
        <v>0</v>
      </c>
    </row>
    <row r="46" spans="1:6" x14ac:dyDescent="0.2">
      <c r="A46" s="29">
        <v>26</v>
      </c>
      <c r="B46" s="30" t="s">
        <v>86</v>
      </c>
      <c r="C46" s="31" t="s">
        <v>45</v>
      </c>
      <c r="D46" s="31">
        <v>30</v>
      </c>
      <c r="E46" s="17"/>
      <c r="F46" s="60">
        <f t="shared" si="2"/>
        <v>0</v>
      </c>
    </row>
    <row r="47" spans="1:6" ht="13.5" thickBot="1" x14ac:dyDescent="0.25">
      <c r="A47" s="32"/>
      <c r="B47" s="42"/>
      <c r="C47" s="43"/>
      <c r="D47" s="43"/>
      <c r="E47" s="19"/>
      <c r="F47" s="66">
        <f>SUM(F41:F46)</f>
        <v>0</v>
      </c>
    </row>
    <row r="48" spans="1:6" ht="13.5" thickBot="1" x14ac:dyDescent="0.25">
      <c r="A48" s="35"/>
      <c r="B48" s="21"/>
      <c r="C48" s="24"/>
      <c r="D48" s="21"/>
      <c r="E48" s="15"/>
      <c r="F48" s="51"/>
    </row>
    <row r="49" spans="1:6" x14ac:dyDescent="0.2">
      <c r="A49" s="36"/>
      <c r="B49" s="37" t="s">
        <v>87</v>
      </c>
      <c r="C49" s="38"/>
      <c r="D49" s="73"/>
      <c r="E49" s="12"/>
      <c r="F49" s="63"/>
    </row>
    <row r="50" spans="1:6" x14ac:dyDescent="0.2">
      <c r="A50" s="29">
        <v>27</v>
      </c>
      <c r="B50" s="47" t="s">
        <v>88</v>
      </c>
      <c r="C50" s="31" t="s">
        <v>21</v>
      </c>
      <c r="D50" s="31">
        <v>1</v>
      </c>
      <c r="E50" s="17"/>
      <c r="F50" s="60">
        <f t="shared" ref="F50:F61" si="3">D50*E50</f>
        <v>0</v>
      </c>
    </row>
    <row r="51" spans="1:6" x14ac:dyDescent="0.2">
      <c r="A51" s="29">
        <v>28</v>
      </c>
      <c r="B51" s="47" t="s">
        <v>89</v>
      </c>
      <c r="C51" s="31" t="s">
        <v>21</v>
      </c>
      <c r="D51" s="31">
        <v>1</v>
      </c>
      <c r="E51" s="17"/>
      <c r="F51" s="60">
        <f t="shared" si="3"/>
        <v>0</v>
      </c>
    </row>
    <row r="52" spans="1:6" ht="18.75" customHeight="1" x14ac:dyDescent="0.2">
      <c r="A52" s="29">
        <v>29</v>
      </c>
      <c r="B52" s="48" t="s">
        <v>90</v>
      </c>
      <c r="C52" s="31" t="s">
        <v>21</v>
      </c>
      <c r="D52" s="31">
        <v>1</v>
      </c>
      <c r="E52" s="9"/>
      <c r="F52" s="60">
        <f t="shared" si="3"/>
        <v>0</v>
      </c>
    </row>
    <row r="53" spans="1:6" ht="18" customHeight="1" x14ac:dyDescent="0.2">
      <c r="A53" s="29">
        <v>30</v>
      </c>
      <c r="B53" s="48" t="s">
        <v>91</v>
      </c>
      <c r="C53" s="31" t="s">
        <v>21</v>
      </c>
      <c r="D53" s="31">
        <v>1</v>
      </c>
      <c r="E53" s="9"/>
      <c r="F53" s="60">
        <f t="shared" si="3"/>
        <v>0</v>
      </c>
    </row>
    <row r="54" spans="1:6" ht="13.5" customHeight="1" x14ac:dyDescent="0.2">
      <c r="A54" s="29">
        <v>31</v>
      </c>
      <c r="B54" s="48" t="s">
        <v>92</v>
      </c>
      <c r="C54" s="31" t="s">
        <v>21</v>
      </c>
      <c r="D54" s="31">
        <v>1</v>
      </c>
      <c r="E54" s="9"/>
      <c r="F54" s="60">
        <f t="shared" si="3"/>
        <v>0</v>
      </c>
    </row>
    <row r="55" spans="1:6" ht="13.5" customHeight="1" x14ac:dyDescent="0.2">
      <c r="A55" s="29">
        <v>32</v>
      </c>
      <c r="B55" s="48" t="s">
        <v>93</v>
      </c>
      <c r="C55" s="31" t="s">
        <v>94</v>
      </c>
      <c r="D55" s="31">
        <v>1</v>
      </c>
      <c r="E55" s="9"/>
      <c r="F55" s="60">
        <f t="shared" si="3"/>
        <v>0</v>
      </c>
    </row>
    <row r="56" spans="1:6" x14ac:dyDescent="0.2">
      <c r="A56" s="29">
        <v>33</v>
      </c>
      <c r="B56" s="30" t="s">
        <v>95</v>
      </c>
      <c r="C56" s="31" t="s">
        <v>21</v>
      </c>
      <c r="D56" s="31">
        <v>1</v>
      </c>
      <c r="E56" s="17"/>
      <c r="F56" s="60">
        <f t="shared" si="3"/>
        <v>0</v>
      </c>
    </row>
    <row r="57" spans="1:6" x14ac:dyDescent="0.2">
      <c r="A57" s="29">
        <v>34</v>
      </c>
      <c r="B57" s="30" t="s">
        <v>96</v>
      </c>
      <c r="C57" s="31" t="s">
        <v>94</v>
      </c>
      <c r="D57" s="31">
        <v>1</v>
      </c>
      <c r="E57" s="17"/>
      <c r="F57" s="60">
        <f t="shared" si="3"/>
        <v>0</v>
      </c>
    </row>
    <row r="58" spans="1:6" x14ac:dyDescent="0.2">
      <c r="A58" s="29">
        <v>35</v>
      </c>
      <c r="B58" s="30" t="s">
        <v>97</v>
      </c>
      <c r="C58" s="31" t="s">
        <v>21</v>
      </c>
      <c r="D58" s="31">
        <v>1</v>
      </c>
      <c r="E58" s="17"/>
      <c r="F58" s="60">
        <f t="shared" si="3"/>
        <v>0</v>
      </c>
    </row>
    <row r="59" spans="1:6" x14ac:dyDescent="0.2">
      <c r="A59" s="29">
        <v>36</v>
      </c>
      <c r="B59" s="30" t="s">
        <v>98</v>
      </c>
      <c r="C59" s="31" t="s">
        <v>45</v>
      </c>
      <c r="D59" s="31">
        <v>24</v>
      </c>
      <c r="E59" s="17"/>
      <c r="F59" s="60">
        <f>D59*E59</f>
        <v>0</v>
      </c>
    </row>
    <row r="60" spans="1:6" x14ac:dyDescent="0.2">
      <c r="A60" s="29">
        <v>37</v>
      </c>
      <c r="B60" s="30" t="s">
        <v>99</v>
      </c>
      <c r="C60" s="31" t="s">
        <v>45</v>
      </c>
      <c r="D60" s="31">
        <v>24</v>
      </c>
      <c r="E60" s="17"/>
      <c r="F60" s="60">
        <f>D60*E60</f>
        <v>0</v>
      </c>
    </row>
    <row r="61" spans="1:6" x14ac:dyDescent="0.2">
      <c r="A61" s="29">
        <v>38</v>
      </c>
      <c r="B61" s="30" t="s">
        <v>100</v>
      </c>
      <c r="C61" s="31" t="s">
        <v>21</v>
      </c>
      <c r="D61" s="31">
        <v>1</v>
      </c>
      <c r="E61" s="17"/>
      <c r="F61" s="60">
        <f t="shared" si="3"/>
        <v>0</v>
      </c>
    </row>
    <row r="62" spans="1:6" ht="13.5" thickBot="1" x14ac:dyDescent="0.25">
      <c r="A62" s="57"/>
      <c r="B62" s="42"/>
      <c r="C62" s="43"/>
      <c r="D62" s="43"/>
      <c r="E62" s="20"/>
      <c r="F62" s="66">
        <f>SUM(F50:F61)</f>
        <v>0</v>
      </c>
    </row>
    <row r="63" spans="1:6" ht="13.5" thickBot="1" x14ac:dyDescent="0.25">
      <c r="A63" s="50"/>
      <c r="B63" s="21"/>
      <c r="C63" s="24"/>
      <c r="D63" s="21"/>
      <c r="E63" s="21"/>
      <c r="F63" s="51"/>
    </row>
    <row r="64" spans="1:6" ht="13.5" thickBot="1" x14ac:dyDescent="0.25">
      <c r="A64" s="52"/>
      <c r="B64" s="53" t="s">
        <v>101</v>
      </c>
      <c r="C64" s="49"/>
      <c r="D64" s="54"/>
      <c r="E64" s="54"/>
      <c r="F64" s="55">
        <f>SUM(F62,F47,F38,F29,F22,F9)</f>
        <v>0</v>
      </c>
    </row>
    <row r="65" spans="1:6" ht="13.5" thickBot="1" x14ac:dyDescent="0.25">
      <c r="A65" s="56"/>
      <c r="B65" s="53" t="s">
        <v>102</v>
      </c>
      <c r="C65" s="49"/>
      <c r="D65" s="54"/>
      <c r="E65" s="54"/>
      <c r="F65" s="55">
        <f>(F64/100)*21</f>
        <v>0</v>
      </c>
    </row>
    <row r="66" spans="1:6" ht="13.5" thickBot="1" x14ac:dyDescent="0.25">
      <c r="A66" s="57"/>
      <c r="B66" s="53" t="s">
        <v>103</v>
      </c>
      <c r="C66" s="49"/>
      <c r="D66" s="54"/>
      <c r="E66" s="54"/>
      <c r="F66" s="55">
        <f>F64+F65</f>
        <v>0</v>
      </c>
    </row>
  </sheetData>
  <sheetProtection algorithmName="SHA-512" hashValue="aL4hDeUTjwryD1Q1S+5GXpYEoCdHW2sVZlOuU50VjsGXYGr1xpmYB3aor7AcF4zxtP1I59TMJrYCdHC34Tef+g==" saltValue="3jVgUP3cMY1xWGkE1A76jA==" spinCount="100000" sheet="1" objects="1" scenarios="1" selectLockedCells="1"/>
  <mergeCells count="2">
    <mergeCell ref="B1:F1"/>
    <mergeCell ref="D3:E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Krycí list</vt:lpstr>
      <vt:lpstr>oprava trávníku</vt:lpstr>
      <vt:lpstr>oprava závlahy</vt:lpstr>
      <vt:lpstr>'oprava trávníku'!Názvy_tisku</vt:lpstr>
      <vt:lpstr>'Krycí list'!Oblast_tisku</vt:lpstr>
      <vt:lpstr>'oprava trávníku'!Oblast_tisku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Opravil</dc:creator>
  <cp:lastModifiedBy>Koláčný Ondřej</cp:lastModifiedBy>
  <cp:lastPrinted>2024-10-23T12:36:13Z</cp:lastPrinted>
  <dcterms:created xsi:type="dcterms:W3CDTF">2012-04-19T12:09:48Z</dcterms:created>
  <dcterms:modified xsi:type="dcterms:W3CDTF">2025-03-20T10:21:56Z</dcterms:modified>
</cp:coreProperties>
</file>